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I:\CGTF\Interne\Rapports d'activité\2023-2024\"/>
    </mc:Choice>
  </mc:AlternateContent>
  <xr:revisionPtr revIDLastSave="0" documentId="13_ncr:1_{E8D5AE0B-7228-43FA-A9B4-ADF567A5DAD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G29" i="1"/>
  <c r="E36" i="1"/>
  <c r="E129" i="1"/>
  <c r="E127" i="1"/>
  <c r="E58" i="1" l="1"/>
  <c r="E188" i="1" l="1"/>
  <c r="E244" i="1"/>
  <c r="E230" i="1" l="1"/>
  <c r="E208" i="1"/>
  <c r="E198" i="1"/>
  <c r="E255" i="1"/>
  <c r="E15" i="1" l="1"/>
  <c r="E11" i="1" l="1"/>
  <c r="E9" i="1" s="1"/>
  <c r="E48" i="1"/>
  <c r="G127" i="1" l="1"/>
  <c r="E56" i="1" l="1"/>
  <c r="E22" i="1" s="1"/>
  <c r="E24" i="1" s="1"/>
  <c r="E300" i="1" l="1"/>
  <c r="E309" i="1" s="1"/>
  <c r="E312" i="1" l="1"/>
  <c r="G309" i="1"/>
</calcChain>
</file>

<file path=xl/sharedStrings.xml><?xml version="1.0" encoding="utf-8"?>
<sst xmlns="http://schemas.openxmlformats.org/spreadsheetml/2006/main" count="261" uniqueCount="254">
  <si>
    <t>I. PRODUITS</t>
  </si>
  <si>
    <t>Taxes universitaires</t>
  </si>
  <si>
    <t>- Taxes universitaires (septembre-décembre 2022)</t>
  </si>
  <si>
    <t>- Taxes universitaires (janvier-août 2023)</t>
  </si>
  <si>
    <t>II. CHARGES</t>
  </si>
  <si>
    <t>Sous-total des charges hors-salaires de la CUAE</t>
  </si>
  <si>
    <t>A. SALAIRES</t>
  </si>
  <si>
    <t>B. SECRETARIAT CGTF ET BUREAUX DES ASSOCIATIONS</t>
  </si>
  <si>
    <t>C. TRANSFERT SALAIRES CUAE</t>
  </si>
  <si>
    <t>Janvier - mars</t>
  </si>
  <si>
    <t>Avril - juin</t>
  </si>
  <si>
    <t>Juillet - septembre</t>
  </si>
  <si>
    <t xml:space="preserve">D. SUBVENTIONS </t>
  </si>
  <si>
    <t>1. SUBVENTIONS ORDINAIRES</t>
  </si>
  <si>
    <t>2. SUBVENTIONS EXTRAORDINAIRES</t>
  </si>
  <si>
    <t>Ateliers, conférences, congrès et tables rondes</t>
  </si>
  <si>
    <t>Journaux et parutions</t>
  </si>
  <si>
    <t>Voyages d'études et visites</t>
  </si>
  <si>
    <t>CUAE</t>
  </si>
  <si>
    <t>3. RETOUR DE SOLDES DE SUBVENTIONS EXTRAORDINAIRES</t>
  </si>
  <si>
    <t>RESULTAT</t>
  </si>
  <si>
    <t>III. SITUATION DES RESERVES</t>
  </si>
  <si>
    <t>Résultat</t>
  </si>
  <si>
    <t>RESERVES</t>
  </si>
  <si>
    <t>Fournitures générales</t>
  </si>
  <si>
    <t>Mobilier et machines</t>
  </si>
  <si>
    <t>Dédommagements</t>
  </si>
  <si>
    <t>Assurances</t>
  </si>
  <si>
    <t>Photocopieuse</t>
  </si>
  <si>
    <t>Recettes Photocopieuse</t>
  </si>
  <si>
    <t>Frais divers</t>
  </si>
  <si>
    <t>Fonds DIP COFI (voir pascal)</t>
  </si>
  <si>
    <t>AEMG 22-23</t>
  </si>
  <si>
    <t>AEAPA : Voyage en Jordanie</t>
  </si>
  <si>
    <t xml:space="preserve">Cotisation UNES 24 </t>
  </si>
  <si>
    <t>Apéro interassos</t>
  </si>
  <si>
    <t>AEG : Voyage à Rome</t>
  </si>
  <si>
    <t>AELCA montant de départ</t>
  </si>
  <si>
    <t>AMEUG : Conférence sur le jeûne</t>
  </si>
  <si>
    <t xml:space="preserve">SDSA : Table ronde DFAE </t>
  </si>
  <si>
    <t>AESC : Conférence avec Francis Brown</t>
  </si>
  <si>
    <t>AEATIG : Spectacle "Porcile"</t>
  </si>
  <si>
    <t>AEST : Voyage en Islande</t>
  </si>
  <si>
    <t>AMUNIGE : Conférence sécurité en Europe</t>
  </si>
  <si>
    <t>AESPRI : Concert pour les enfants de Gaza</t>
  </si>
  <si>
    <t>We-Data : R-Lunch</t>
  </si>
  <si>
    <t>AEEA : Conférence avec Salah Hamouri</t>
  </si>
  <si>
    <t>PHILEAS : Cycle de conférences printemps 2024</t>
  </si>
  <si>
    <t>Divers</t>
  </si>
  <si>
    <t>AESPRI : Impact des médias dans relations internationales</t>
  </si>
  <si>
    <t>AEG : Weekend de workshops Geographistan</t>
  </si>
  <si>
    <t xml:space="preserve">AESPRI : Ink n.31 et InkArt n.3 </t>
  </si>
  <si>
    <t>ESN : Voyage au Tessin</t>
  </si>
  <si>
    <t>UNIART : Uni Art fait son live et atelier de céramique</t>
  </si>
  <si>
    <t>JCM : Journées d'études médiévales</t>
  </si>
  <si>
    <t xml:space="preserve">ESN : Generation Meeting </t>
  </si>
  <si>
    <t>GIMUN : 25 ans anniversaire</t>
  </si>
  <si>
    <t>AMUNIGE : Table ronde sur la protection des données</t>
  </si>
  <si>
    <t>GIMUN : Voyage délégation 2024</t>
  </si>
  <si>
    <t>AJP : Droit et engagement : Réflexions et Dialogues</t>
  </si>
  <si>
    <t>AMEUG :  Conférence sur le jeûne, frais supp</t>
  </si>
  <si>
    <t>CUAE : Apéro inter associatif</t>
  </si>
  <si>
    <t>Law Career : Procès Fictif théatral</t>
  </si>
  <si>
    <t>Unige'Help : Anniversaire Abribus</t>
  </si>
  <si>
    <t>Ekphrasis : Fraicher létale n.11</t>
  </si>
  <si>
    <t>AEG : Revue le Ptit Globe</t>
  </si>
  <si>
    <t xml:space="preserve">AESPRI : Weekend d'intégration </t>
  </si>
  <si>
    <t>CoMu : Barrettes et Cigarettes 23-24</t>
  </si>
  <si>
    <t>Conférence Maud Simonet</t>
  </si>
  <si>
    <t>Agendas Guides 24-25</t>
  </si>
  <si>
    <t>Projection marchandisation des études</t>
  </si>
  <si>
    <t>AGEH : Extrativisme Colombie</t>
  </si>
  <si>
    <t xml:space="preserve">STIG : Conférence Francesca Serra et Matteo Gianni </t>
  </si>
  <si>
    <t>Uni'Art : Art Box</t>
  </si>
  <si>
    <t>AEPQM : Cycle conférences printemps 24</t>
  </si>
  <si>
    <t>ADEPSY : Conférence Ressortissantes de sectes</t>
  </si>
  <si>
    <t>GIMUN : Popaedia 24</t>
  </si>
  <si>
    <t>GIMUN : AG 24</t>
  </si>
  <si>
    <t>AEHG : Sorties culturelles automne 23</t>
  </si>
  <si>
    <t>Ekphrasis : Cartes de vœux</t>
  </si>
  <si>
    <t>EDD : Glacier d'Aletsch</t>
  </si>
  <si>
    <t xml:space="preserve">AESPRI : Sub à double Ink International </t>
  </si>
  <si>
    <t>CDD : Joutes oratoires automne 23</t>
  </si>
  <si>
    <t xml:space="preserve">Projection film "sur les toits" </t>
  </si>
  <si>
    <t>AGLAE 19-20</t>
  </si>
  <si>
    <t>AESC 22-23</t>
  </si>
  <si>
    <t>AESPRI 22-23</t>
  </si>
  <si>
    <t>Phileas : Iphilo 24</t>
  </si>
  <si>
    <t>CDD : Concours éloquence demi finale 24</t>
  </si>
  <si>
    <t>AESPRI  : ??? Pas de pièce comptable</t>
  </si>
  <si>
    <t>AESPRI : Pas PC</t>
  </si>
  <si>
    <t>CUAE : Agendas, Conférence, UNES, Seum'aine, table ronde sexisme, WD 23</t>
  </si>
  <si>
    <t>Phileas : Cycle de conférences 22-23</t>
  </si>
  <si>
    <t>AEEG 23-24</t>
  </si>
  <si>
    <t>ADEFEP 23-24</t>
  </si>
  <si>
    <t xml:space="preserve">AEP : Festival d'astronomie </t>
  </si>
  <si>
    <t>AELLA 23-24</t>
  </si>
  <si>
    <t>ACERP 23-24</t>
  </si>
  <si>
    <t>AEL 23-24</t>
  </si>
  <si>
    <t>AEMG : Pièces comptables manquante</t>
  </si>
  <si>
    <t xml:space="preserve">AEM : 23-24 </t>
  </si>
  <si>
    <t>CAPSE : 23-24</t>
  </si>
  <si>
    <t xml:space="preserve">AEG 23-24 </t>
  </si>
  <si>
    <t>Melise : 23-24</t>
  </si>
  <si>
    <t>Giraf : 23-24</t>
  </si>
  <si>
    <t>AESPRI 23-24</t>
  </si>
  <si>
    <t xml:space="preserve">AES 23-24 </t>
  </si>
  <si>
    <t>AESDS 23-24</t>
  </si>
  <si>
    <t>AESC 23-24</t>
  </si>
  <si>
    <t>ADEPSY : Camping Psycho</t>
  </si>
  <si>
    <t>ADEPSY : Cinéclub Psycho</t>
  </si>
  <si>
    <t>MSOGSI : Sarajevo</t>
  </si>
  <si>
    <t>GAME 23-24</t>
  </si>
  <si>
    <t xml:space="preserve">AENG-GNSA : 23-24 </t>
  </si>
  <si>
    <t>Gli Alterati : 23-24</t>
  </si>
  <si>
    <t>ACERSE : 23-24</t>
  </si>
  <si>
    <t>AERU : 23-24</t>
  </si>
  <si>
    <t>AE-ESTASIA : 23-24</t>
  </si>
  <si>
    <t>ESN : 23-24</t>
  </si>
  <si>
    <t>AESB : 23-24</t>
  </si>
  <si>
    <t>AELogo 23-24</t>
  </si>
  <si>
    <t>AEHR 23-24</t>
  </si>
  <si>
    <t xml:space="preserve">AEHES 23-24 </t>
  </si>
  <si>
    <t>AEFRAM 23-24</t>
  </si>
  <si>
    <t xml:space="preserve">AEFES 23-24 </t>
  </si>
  <si>
    <t>AEFLE 23-24</t>
  </si>
  <si>
    <t>AEMALTT 23-24</t>
  </si>
  <si>
    <t>AEHG : 21-22, 22-23, 23-24</t>
  </si>
  <si>
    <t>CUAE : Regard Critique</t>
  </si>
  <si>
    <t>CUAE : Apéros AD et AG</t>
  </si>
  <si>
    <t>CUAE : Weekend GT Genre</t>
  </si>
  <si>
    <t>CUAE : Projection "Education is not for sale"</t>
  </si>
  <si>
    <t>CUAE : Projection Sur les toits</t>
  </si>
  <si>
    <t>AEHG : Visites culturelles printemps 24</t>
  </si>
  <si>
    <t>Cafés Solidaires : Réunions</t>
  </si>
  <si>
    <t>UniParty : Welcome Days</t>
  </si>
  <si>
    <t>ADESE : Welcome Days</t>
  </si>
  <si>
    <t>CUAE : Regard Critique et Fanzine</t>
  </si>
  <si>
    <t>Fiches d'inscriptions 24-25</t>
  </si>
  <si>
    <t xml:space="preserve">Welcome Days </t>
  </si>
  <si>
    <t>ADEFEP : Welcome Days</t>
  </si>
  <si>
    <t>ADEK : Conférences LGBT Moyen Orient</t>
  </si>
  <si>
    <t>GIMUN : Welcome Days</t>
  </si>
  <si>
    <t>GIMUN : Séance d'informations</t>
  </si>
  <si>
    <t xml:space="preserve">SDSA : Conférence Jean Gire </t>
  </si>
  <si>
    <t xml:space="preserve">SDSA : Table Ronde enfants soldats </t>
  </si>
  <si>
    <t xml:space="preserve">SDSA : Workshop, femmes dans RI </t>
  </si>
  <si>
    <t>SDSA : Conférence Simonetta Sommaruga</t>
  </si>
  <si>
    <t>SDSA : Visite de l'OIM</t>
  </si>
  <si>
    <t xml:space="preserve">AESPRI : Socio'Trip </t>
  </si>
  <si>
    <t>AMUNIGE : AG</t>
  </si>
  <si>
    <t>AMEUG : Séance d'info</t>
  </si>
  <si>
    <t>AEATIG : Porcile</t>
  </si>
  <si>
    <t>GIMUN : Un Day 24</t>
  </si>
  <si>
    <t xml:space="preserve">Phileas : Cycle Automne 22 </t>
  </si>
  <si>
    <t>Phileas : Cycle Print 23</t>
  </si>
  <si>
    <t>AEP : Quantum Club</t>
  </si>
  <si>
    <t>AEP : AG</t>
  </si>
  <si>
    <t>AEP : fait internationale</t>
  </si>
  <si>
    <t>CUAE : Conférence Maud Simonet</t>
  </si>
  <si>
    <t>Heka-Hou-Sia 23-24</t>
  </si>
  <si>
    <t>HEKA-HOU-SIA 22-23</t>
  </si>
  <si>
    <t>AEP 22-23</t>
  </si>
  <si>
    <t>AEMALTT 21-22</t>
  </si>
  <si>
    <t>MELISE 2019 - 2023</t>
  </si>
  <si>
    <t>AEFES 22-23</t>
  </si>
  <si>
    <t>ADEPSY 22-23</t>
  </si>
  <si>
    <t>AECB 22-23</t>
  </si>
  <si>
    <t>AEM 22-23</t>
  </si>
  <si>
    <t>AESI 21-22</t>
  </si>
  <si>
    <t>ACCORDER 22-23</t>
  </si>
  <si>
    <t>AESI 22-23</t>
  </si>
  <si>
    <t>Ekphrasis 22-23</t>
  </si>
  <si>
    <t>AEEG : 21-22</t>
  </si>
  <si>
    <t>GIRAF : 2018-2022</t>
  </si>
  <si>
    <t>ADESE : 22-23</t>
  </si>
  <si>
    <t>AEB 22-23</t>
  </si>
  <si>
    <t>AEG 22-23</t>
  </si>
  <si>
    <t>AENG 21-22</t>
  </si>
  <si>
    <t>GAME 22-23</t>
  </si>
  <si>
    <t>AE-ESTASIA 20-21</t>
  </si>
  <si>
    <t>AE-ESTASIA 21-22</t>
  </si>
  <si>
    <t>AE-ESTASIA 22-23</t>
  </si>
  <si>
    <t>AERU 22-23</t>
  </si>
  <si>
    <t>AESDS 22-23</t>
  </si>
  <si>
    <t>AEFRAM 22-23</t>
  </si>
  <si>
    <t>AEE 22-23</t>
  </si>
  <si>
    <t>AEE 21-22</t>
  </si>
  <si>
    <t>ESN 22-23</t>
  </si>
  <si>
    <t xml:space="preserve">AESPRI : Conférence Alfred de Zayas </t>
  </si>
  <si>
    <t>CDD : OPEP 23</t>
  </si>
  <si>
    <t>AEL : AG automne 23</t>
  </si>
  <si>
    <t>GIMUN : UN Day 23</t>
  </si>
  <si>
    <t>GIMUN : AG 23</t>
  </si>
  <si>
    <t>Laituge : Fumigène 23</t>
  </si>
  <si>
    <t>Phileas : Cycle de conférences automne 23</t>
  </si>
  <si>
    <t>STIG : Around the world with Filippo Grandi</t>
  </si>
  <si>
    <t xml:space="preserve">Uni'Art : Art Box 2 </t>
  </si>
  <si>
    <t>20103045 / 14.11.2023
23.11.2023</t>
  </si>
  <si>
    <t>AMUNIGE : Conférence attaché de défense</t>
  </si>
  <si>
    <t>AEEA : Commémoration du 9 novembre 23</t>
  </si>
  <si>
    <t>GAME : Fondue 23</t>
  </si>
  <si>
    <t>AEG : La géo et après ?</t>
  </si>
  <si>
    <t>AEP : Cycle de conférences 23</t>
  </si>
  <si>
    <t>AESPRI : Speed Questionning</t>
  </si>
  <si>
    <t>20106143 / 22.11.2023
30.11.2023</t>
  </si>
  <si>
    <t xml:space="preserve">Uni'Art : Ateliers Artistiques </t>
  </si>
  <si>
    <t>ARP : PAP 23</t>
  </si>
  <si>
    <t>AEP : AG 23</t>
  </si>
  <si>
    <t xml:space="preserve">AEP : Séminaire de Noel </t>
  </si>
  <si>
    <t>WeData : R-Lunchs</t>
  </si>
  <si>
    <t>Ekphrasis : Cartes de Vœux</t>
  </si>
  <si>
    <t>AESPRI : International Ink 30</t>
  </si>
  <si>
    <t>ELSA : Voyage académique à Edimbourgh</t>
  </si>
  <si>
    <t>AEHG : Sorties Culturelles 23</t>
  </si>
  <si>
    <t>ELSA : Audience TF</t>
  </si>
  <si>
    <t>AESPRI : Visite ONU</t>
  </si>
  <si>
    <t>AEHG : Sorties Culturelles 22</t>
  </si>
  <si>
    <t>Table ronde agressions sexistes et sexuelles</t>
  </si>
  <si>
    <t xml:space="preserve">La Seum'aine </t>
  </si>
  <si>
    <t>AMAGE : Conférence Houmous</t>
  </si>
  <si>
    <t>CDD : Joute oratoire décembre 23</t>
  </si>
  <si>
    <t xml:space="preserve">AJP : Conférence Violences dans le couple </t>
  </si>
  <si>
    <t xml:space="preserve">CUAE : Week-End GT Genre </t>
  </si>
  <si>
    <t>CUAE : Projection No Apologies</t>
  </si>
  <si>
    <t>CUAE : Conférence Fusillade 9 novembre</t>
  </si>
  <si>
    <t>CUAE : UNES 22</t>
  </si>
  <si>
    <t>CUAE : Welcome Days 22</t>
  </si>
  <si>
    <t>CUAE : Rmbrsmnt paiement double sub ordinaire ACERP</t>
  </si>
  <si>
    <t>Tool-X-Pool : Appel à projet</t>
  </si>
  <si>
    <t>ADESE : sub ord</t>
  </si>
  <si>
    <t>CoMu : 22</t>
  </si>
  <si>
    <t xml:space="preserve">JCM : Journée d'études </t>
  </si>
  <si>
    <t>CUAE : Apéritif interassociatif</t>
  </si>
  <si>
    <t>SALAIRE Cigue</t>
  </si>
  <si>
    <t>Secrétariat de la CGTF et présidence</t>
  </si>
  <si>
    <t xml:space="preserve">Allocation </t>
  </si>
  <si>
    <t>charges</t>
  </si>
  <si>
    <t>Exercice 2023-2024</t>
  </si>
  <si>
    <t xml:space="preserve">Salaires de la CUAE </t>
  </si>
  <si>
    <t>- Janvier à mars</t>
  </si>
  <si>
    <t>- Avril à juin</t>
  </si>
  <si>
    <t>- Juillet à septembre</t>
  </si>
  <si>
    <t>Entrée résiliation Canon / 31.05.24 /  100007652</t>
  </si>
  <si>
    <t>AED : Table ronde, les femmes dans le milieu juridique</t>
  </si>
  <si>
    <t>- Montant d'équilibre</t>
  </si>
  <si>
    <t xml:space="preserve">Théâtre, projections et expositions </t>
  </si>
  <si>
    <t>Charges SAP</t>
  </si>
  <si>
    <t xml:space="preserve">Secrétariat SAP </t>
  </si>
  <si>
    <t>Assurance militaire</t>
  </si>
  <si>
    <t>?</t>
  </si>
  <si>
    <t xml:space="preserve">SDSA </t>
  </si>
  <si>
    <t>ARP : ALPS 23</t>
  </si>
  <si>
    <t xml:space="preserve">ARP : 10.23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</si>
</sst>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3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" fontId="1" fillId="0" borderId="0" xfId="0" applyNumberFormat="1" applyFont="1"/>
    <xf numFmtId="49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2" fontId="1" fillId="0" borderId="0" xfId="0" applyNumberFormat="1" applyFont="1"/>
    <xf numFmtId="2" fontId="0" fillId="0" borderId="0" xfId="0" applyNumberFormat="1"/>
    <xf numFmtId="4" fontId="0" fillId="0" borderId="0" xfId="0" applyNumberFormat="1"/>
    <xf numFmtId="2" fontId="3" fillId="0" borderId="0" xfId="0" applyNumberFormat="1" applyFont="1" applyFill="1"/>
    <xf numFmtId="0" fontId="1" fillId="0" borderId="0" xfId="0" applyFont="1" applyFill="1"/>
    <xf numFmtId="0" fontId="2" fillId="0" borderId="0" xfId="0" applyFont="1" applyFill="1"/>
    <xf numFmtId="0" fontId="2" fillId="0" borderId="0" xfId="0" applyFont="1"/>
    <xf numFmtId="0" fontId="3" fillId="0" borderId="0" xfId="0" applyFont="1" applyFill="1"/>
    <xf numFmtId="0" fontId="6" fillId="0" borderId="0" xfId="0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17"/>
  <sheetViews>
    <sheetView tabSelected="1" topLeftCell="A270" zoomScale="70" zoomScaleNormal="70" workbookViewId="0">
      <selection activeCell="D258" sqref="D258"/>
    </sheetView>
  </sheetViews>
  <sheetFormatPr baseColWidth="10" defaultColWidth="9.140625" defaultRowHeight="15" x14ac:dyDescent="0.25"/>
  <cols>
    <col min="3" max="3" width="39.85546875" customWidth="1"/>
    <col min="4" max="4" width="106.42578125" customWidth="1"/>
    <col min="5" max="5" width="26" customWidth="1"/>
    <col min="6" max="6" width="10" bestFit="1" customWidth="1"/>
    <col min="7" max="7" width="11.42578125" bestFit="1" customWidth="1"/>
  </cols>
  <sheetData>
    <row r="2" spans="2:7" x14ac:dyDescent="0.25">
      <c r="B2" s="1"/>
      <c r="C2" s="1"/>
      <c r="D2" s="1"/>
      <c r="E2" s="1"/>
      <c r="F2" s="1"/>
    </row>
    <row r="3" spans="2:7" x14ac:dyDescent="0.25">
      <c r="B3" s="1"/>
      <c r="C3" s="1"/>
      <c r="D3" s="1"/>
      <c r="E3" s="1"/>
      <c r="F3" s="1"/>
    </row>
    <row r="4" spans="2:7" ht="45.75" x14ac:dyDescent="0.65">
      <c r="B4" s="4"/>
      <c r="C4" s="4"/>
      <c r="D4" s="4"/>
      <c r="E4" s="22" t="s">
        <v>238</v>
      </c>
      <c r="F4" s="1"/>
    </row>
    <row r="5" spans="2:7" ht="15.75" x14ac:dyDescent="0.25">
      <c r="B5" s="4"/>
      <c r="C5" s="4"/>
      <c r="D5" s="4"/>
      <c r="E5" s="4"/>
      <c r="F5" s="1"/>
    </row>
    <row r="6" spans="2:7" ht="15.75" x14ac:dyDescent="0.25">
      <c r="B6" s="4"/>
      <c r="C6" s="4"/>
      <c r="D6" s="4"/>
      <c r="E6" s="4"/>
      <c r="F6" s="1"/>
    </row>
    <row r="7" spans="2:7" ht="15.75" x14ac:dyDescent="0.25">
      <c r="B7" s="4"/>
      <c r="C7" s="4"/>
      <c r="D7" s="4"/>
      <c r="E7" s="4"/>
      <c r="F7" s="1"/>
    </row>
    <row r="8" spans="2:7" ht="15.75" x14ac:dyDescent="0.25">
      <c r="B8" s="4"/>
      <c r="C8" s="4"/>
      <c r="D8" s="4"/>
      <c r="E8" s="4"/>
      <c r="F8" s="1"/>
    </row>
    <row r="9" spans="2:7" ht="15.75" x14ac:dyDescent="0.25">
      <c r="B9" s="7" t="s">
        <v>0</v>
      </c>
      <c r="C9" s="4"/>
      <c r="D9" s="4"/>
      <c r="E9" s="12">
        <f>SUM(E11,E15)</f>
        <v>391766.75</v>
      </c>
      <c r="F9" s="1"/>
    </row>
    <row r="10" spans="2:7" ht="15.75" x14ac:dyDescent="0.25">
      <c r="B10" s="4"/>
      <c r="C10" s="4"/>
      <c r="D10" s="4"/>
      <c r="E10" s="4"/>
      <c r="F10" s="1"/>
    </row>
    <row r="11" spans="2:7" ht="15.75" x14ac:dyDescent="0.25">
      <c r="B11" s="4"/>
      <c r="C11" s="4"/>
      <c r="D11" s="10" t="s">
        <v>1</v>
      </c>
      <c r="E11" s="5">
        <f>SUM(E12,E13)</f>
        <v>306204</v>
      </c>
      <c r="F11" s="14"/>
      <c r="G11" s="15"/>
    </row>
    <row r="12" spans="2:7" ht="15.75" x14ac:dyDescent="0.25">
      <c r="B12" s="4"/>
      <c r="C12" s="4"/>
      <c r="D12" s="9" t="s">
        <v>2</v>
      </c>
      <c r="E12" s="5">
        <v>105364.5</v>
      </c>
      <c r="F12" s="1"/>
    </row>
    <row r="13" spans="2:7" ht="15.75" x14ac:dyDescent="0.25">
      <c r="B13" s="4"/>
      <c r="C13" s="4"/>
      <c r="D13" s="9" t="s">
        <v>3</v>
      </c>
      <c r="E13" s="5">
        <v>200839.5</v>
      </c>
      <c r="F13" s="1"/>
    </row>
    <row r="14" spans="2:7" ht="15.75" x14ac:dyDescent="0.25">
      <c r="B14" s="4"/>
      <c r="C14" s="4"/>
      <c r="D14" s="4"/>
      <c r="E14" s="5"/>
      <c r="F14" s="1"/>
    </row>
    <row r="15" spans="2:7" ht="15.75" x14ac:dyDescent="0.25">
      <c r="B15" s="4"/>
      <c r="C15" s="4"/>
      <c r="D15" s="11" t="s">
        <v>239</v>
      </c>
      <c r="E15" s="5">
        <f>SUM(E16:E19)</f>
        <v>85562.75</v>
      </c>
      <c r="F15" s="1"/>
    </row>
    <row r="16" spans="2:7" ht="15.75" x14ac:dyDescent="0.25">
      <c r="B16" s="4"/>
      <c r="C16" s="4"/>
      <c r="D16" s="3" t="s">
        <v>245</v>
      </c>
      <c r="E16" s="5">
        <v>4760</v>
      </c>
      <c r="F16" s="1"/>
    </row>
    <row r="17" spans="2:7" ht="15.75" x14ac:dyDescent="0.25">
      <c r="B17" s="4"/>
      <c r="C17" s="4"/>
      <c r="D17" s="3" t="s">
        <v>240</v>
      </c>
      <c r="E17" s="5">
        <v>26934.25</v>
      </c>
      <c r="F17" s="1"/>
    </row>
    <row r="18" spans="2:7" ht="15.75" x14ac:dyDescent="0.25">
      <c r="B18" s="4"/>
      <c r="C18" s="4"/>
      <c r="D18" s="3" t="s">
        <v>241</v>
      </c>
      <c r="E18" s="5">
        <v>26934.25</v>
      </c>
      <c r="F18" s="1"/>
    </row>
    <row r="19" spans="2:7" ht="15.75" x14ac:dyDescent="0.25">
      <c r="B19" s="4"/>
      <c r="C19" s="4"/>
      <c r="D19" s="3" t="s">
        <v>242</v>
      </c>
      <c r="E19" s="5">
        <v>26934.25</v>
      </c>
      <c r="F19" s="1"/>
    </row>
    <row r="20" spans="2:7" x14ac:dyDescent="0.25">
      <c r="B20" s="1"/>
      <c r="C20" s="1"/>
      <c r="D20" s="1"/>
      <c r="E20" s="1"/>
      <c r="F20" s="1"/>
    </row>
    <row r="21" spans="2:7" x14ac:dyDescent="0.25">
      <c r="B21" s="1"/>
      <c r="C21" s="1"/>
      <c r="D21" s="1"/>
      <c r="E21" s="1"/>
      <c r="F21" s="1"/>
    </row>
    <row r="22" spans="2:7" ht="15.75" x14ac:dyDescent="0.25">
      <c r="B22" s="7" t="s">
        <v>4</v>
      </c>
      <c r="C22" s="4"/>
      <c r="D22" s="4"/>
      <c r="E22" s="12">
        <f>SUM(E26,E36,E48,E56)</f>
        <v>410651.75</v>
      </c>
      <c r="F22" s="1"/>
    </row>
    <row r="23" spans="2:7" ht="15.75" x14ac:dyDescent="0.25">
      <c r="B23" s="4"/>
      <c r="C23" s="4"/>
      <c r="D23" s="4"/>
      <c r="E23" s="4"/>
      <c r="F23" s="1"/>
    </row>
    <row r="24" spans="2:7" ht="15.75" x14ac:dyDescent="0.25">
      <c r="B24" s="4"/>
      <c r="C24" s="4"/>
      <c r="D24" s="4" t="s">
        <v>5</v>
      </c>
      <c r="E24" s="5">
        <f>E22-E48</f>
        <v>325089</v>
      </c>
      <c r="F24" s="1"/>
    </row>
    <row r="25" spans="2:7" ht="15.75" x14ac:dyDescent="0.25">
      <c r="B25" s="4"/>
      <c r="C25" s="4"/>
      <c r="D25" s="4"/>
      <c r="E25" s="4"/>
      <c r="F25" s="1"/>
    </row>
    <row r="26" spans="2:7" ht="15.75" x14ac:dyDescent="0.25">
      <c r="B26" s="4"/>
      <c r="C26" s="7" t="s">
        <v>6</v>
      </c>
      <c r="D26" s="7"/>
      <c r="E26" s="12">
        <f>SUM(E29,E31,E33,E28,E30)</f>
        <v>72511.149999999994</v>
      </c>
      <c r="F26" s="2"/>
    </row>
    <row r="27" spans="2:7" ht="15.75" x14ac:dyDescent="0.25">
      <c r="B27" s="4"/>
      <c r="C27" s="4"/>
      <c r="D27" s="4"/>
      <c r="E27" s="4"/>
      <c r="F27" s="1"/>
    </row>
    <row r="28" spans="2:7" ht="15.75" x14ac:dyDescent="0.25">
      <c r="B28" s="4"/>
      <c r="C28" s="4"/>
      <c r="D28" s="4" t="s">
        <v>248</v>
      </c>
      <c r="E28" s="4">
        <v>18546.650000000001</v>
      </c>
      <c r="F28" s="1"/>
    </row>
    <row r="29" spans="2:7" ht="15.75" x14ac:dyDescent="0.25">
      <c r="B29" s="4"/>
      <c r="C29" s="4"/>
      <c r="D29" s="4" t="s">
        <v>235</v>
      </c>
      <c r="E29" s="5">
        <v>45872.35</v>
      </c>
      <c r="F29" s="1"/>
      <c r="G29" s="16">
        <f>SUM(E29,E31,E33)</f>
        <v>56391.5</v>
      </c>
    </row>
    <row r="30" spans="2:7" ht="15.75" x14ac:dyDescent="0.25">
      <c r="B30" s="4"/>
      <c r="C30" s="4"/>
      <c r="D30" s="4" t="s">
        <v>249</v>
      </c>
      <c r="E30" s="5">
        <v>-2427</v>
      </c>
      <c r="F30" s="1"/>
    </row>
    <row r="31" spans="2:7" ht="15.75" x14ac:dyDescent="0.25">
      <c r="B31" s="4"/>
      <c r="C31" s="4"/>
      <c r="D31" s="4" t="s">
        <v>236</v>
      </c>
      <c r="E31" s="4">
        <v>504.9</v>
      </c>
      <c r="F31" s="1"/>
    </row>
    <row r="32" spans="2:7" ht="15.75" x14ac:dyDescent="0.25">
      <c r="B32" s="4"/>
      <c r="C32" s="4"/>
      <c r="F32" s="1"/>
    </row>
    <row r="33" spans="1:6" ht="15.75" x14ac:dyDescent="0.25">
      <c r="B33" s="4"/>
      <c r="C33" s="4"/>
      <c r="D33" s="4" t="s">
        <v>237</v>
      </c>
      <c r="E33" s="4">
        <v>10014.25</v>
      </c>
      <c r="F33" s="1"/>
    </row>
    <row r="34" spans="1:6" ht="15.75" x14ac:dyDescent="0.25">
      <c r="B34" s="4"/>
      <c r="C34" s="4"/>
      <c r="D34" s="4"/>
      <c r="E34" s="4"/>
      <c r="F34" s="1"/>
    </row>
    <row r="35" spans="1:6" ht="15.75" x14ac:dyDescent="0.25">
      <c r="B35" s="4"/>
      <c r="C35" s="4"/>
      <c r="D35" s="4"/>
      <c r="E35" s="4"/>
      <c r="F35" s="1"/>
    </row>
    <row r="36" spans="1:6" ht="15.75" x14ac:dyDescent="0.25">
      <c r="B36" s="4"/>
      <c r="C36" s="7" t="s">
        <v>7</v>
      </c>
      <c r="D36" s="7"/>
      <c r="E36" s="12">
        <f>SUM(E38,E40,E42,E43,E41,F42,E45,E39,F38,E44)</f>
        <v>5764.03</v>
      </c>
      <c r="F36" s="1"/>
    </row>
    <row r="37" spans="1:6" ht="15.75" x14ac:dyDescent="0.25">
      <c r="B37" s="4"/>
      <c r="C37" s="4"/>
      <c r="D37" s="4"/>
      <c r="E37" s="4"/>
      <c r="F37" s="1"/>
    </row>
    <row r="38" spans="1:6" ht="15.75" x14ac:dyDescent="0.25">
      <c r="B38" s="4"/>
      <c r="C38" s="4"/>
      <c r="D38" s="4" t="s">
        <v>24</v>
      </c>
      <c r="E38" s="4">
        <v>3351.35</v>
      </c>
      <c r="F38" s="4">
        <v>351.8</v>
      </c>
    </row>
    <row r="39" spans="1:6" ht="15.75" x14ac:dyDescent="0.25">
      <c r="B39" s="4"/>
      <c r="C39" s="4"/>
      <c r="D39" s="4" t="s">
        <v>25</v>
      </c>
      <c r="E39" s="4">
        <v>0</v>
      </c>
      <c r="F39" s="1"/>
    </row>
    <row r="40" spans="1:6" ht="15.75" x14ac:dyDescent="0.25">
      <c r="B40" s="4"/>
      <c r="C40" s="4"/>
      <c r="D40" s="4" t="s">
        <v>26</v>
      </c>
      <c r="E40" s="5">
        <v>560</v>
      </c>
      <c r="F40" s="1"/>
    </row>
    <row r="41" spans="1:6" ht="15.75" x14ac:dyDescent="0.25">
      <c r="B41" s="4"/>
      <c r="C41" s="4"/>
      <c r="D41" s="4" t="s">
        <v>27</v>
      </c>
      <c r="E41" s="4">
        <v>586.4</v>
      </c>
      <c r="F41" s="1"/>
    </row>
    <row r="42" spans="1:6" ht="15.75" x14ac:dyDescent="0.25">
      <c r="B42" s="4"/>
      <c r="C42" s="4"/>
      <c r="D42" s="4" t="s">
        <v>28</v>
      </c>
      <c r="E42" s="5">
        <v>5041.8999999999996</v>
      </c>
      <c r="F42" s="4">
        <v>911.28</v>
      </c>
    </row>
    <row r="43" spans="1:6" ht="15.75" x14ac:dyDescent="0.25">
      <c r="B43" s="4"/>
      <c r="C43" s="4"/>
      <c r="D43" s="4" t="s">
        <v>29</v>
      </c>
      <c r="E43" s="5">
        <v>-4634.82</v>
      </c>
      <c r="F43" s="1"/>
    </row>
    <row r="44" spans="1:6" ht="15.75" x14ac:dyDescent="0.25">
      <c r="B44" s="4"/>
      <c r="C44" s="4"/>
      <c r="D44" s="4" t="s">
        <v>30</v>
      </c>
      <c r="E44" s="4">
        <v>0</v>
      </c>
      <c r="F44" s="1"/>
    </row>
    <row r="45" spans="1:6" ht="15.75" x14ac:dyDescent="0.25">
      <c r="B45" s="4"/>
      <c r="C45" s="4"/>
      <c r="D45" s="4" t="s">
        <v>243</v>
      </c>
      <c r="E45" s="4">
        <v>-403.88</v>
      </c>
      <c r="F45" s="1"/>
    </row>
    <row r="46" spans="1:6" ht="15.75" x14ac:dyDescent="0.25">
      <c r="A46" s="4" t="s">
        <v>247</v>
      </c>
      <c r="B46" s="4">
        <v>351.8</v>
      </c>
      <c r="C46" s="4"/>
      <c r="D46" s="4"/>
      <c r="F46" s="1"/>
    </row>
    <row r="47" spans="1:6" ht="15.75" x14ac:dyDescent="0.25">
      <c r="A47" s="4"/>
      <c r="B47" s="4"/>
      <c r="C47" s="4"/>
      <c r="D47" s="4"/>
      <c r="F47" s="1" t="s">
        <v>250</v>
      </c>
    </row>
    <row r="48" spans="1:6" ht="15.75" x14ac:dyDescent="0.25">
      <c r="B48" s="4"/>
      <c r="C48" s="7" t="s">
        <v>8</v>
      </c>
      <c r="D48" s="7"/>
      <c r="E48" s="12">
        <f>SUM(E51,E52,E53)</f>
        <v>85562.75</v>
      </c>
      <c r="F48" s="1"/>
    </row>
    <row r="49" spans="2:6" ht="15.75" x14ac:dyDescent="0.25">
      <c r="B49" s="4"/>
      <c r="C49" s="4"/>
      <c r="D49" s="4"/>
      <c r="E49" s="4"/>
      <c r="F49" s="1"/>
    </row>
    <row r="50" spans="2:6" ht="15.75" x14ac:dyDescent="0.25">
      <c r="B50" s="4"/>
      <c r="C50" s="4"/>
      <c r="D50" s="4"/>
      <c r="E50" s="5"/>
      <c r="F50" s="1"/>
    </row>
    <row r="51" spans="2:6" ht="15.75" x14ac:dyDescent="0.25">
      <c r="B51" s="4"/>
      <c r="C51" s="4"/>
      <c r="D51" s="4" t="s">
        <v>9</v>
      </c>
      <c r="E51" s="6">
        <v>31694.25</v>
      </c>
      <c r="F51" s="1"/>
    </row>
    <row r="52" spans="2:6" ht="15.75" x14ac:dyDescent="0.25">
      <c r="B52" s="4"/>
      <c r="C52" s="4"/>
      <c r="D52" s="4" t="s">
        <v>10</v>
      </c>
      <c r="E52" s="5">
        <v>26934.25</v>
      </c>
      <c r="F52" s="1"/>
    </row>
    <row r="53" spans="2:6" ht="15.75" x14ac:dyDescent="0.25">
      <c r="B53" s="4"/>
      <c r="C53" s="4"/>
      <c r="D53" s="4" t="s">
        <v>11</v>
      </c>
      <c r="E53" s="5">
        <v>26934.25</v>
      </c>
      <c r="F53" s="1"/>
    </row>
    <row r="54" spans="2:6" ht="15.75" x14ac:dyDescent="0.25">
      <c r="B54" s="4"/>
      <c r="C54" s="4"/>
      <c r="D54" s="4"/>
      <c r="E54" s="4"/>
      <c r="F54" s="1"/>
    </row>
    <row r="55" spans="2:6" ht="15.75" x14ac:dyDescent="0.25">
      <c r="B55" s="4"/>
      <c r="C55" s="4"/>
      <c r="D55" s="4"/>
      <c r="E55" s="4"/>
      <c r="F55" s="1"/>
    </row>
    <row r="56" spans="2:6" ht="15.75" x14ac:dyDescent="0.25">
      <c r="B56" s="4"/>
      <c r="C56" s="7" t="s">
        <v>12</v>
      </c>
      <c r="D56" s="7"/>
      <c r="E56" s="12">
        <f>SUM(E58,E127,E255)</f>
        <v>246813.82</v>
      </c>
      <c r="F56" s="1"/>
    </row>
    <row r="57" spans="2:6" ht="15.75" x14ac:dyDescent="0.25">
      <c r="B57" s="4"/>
      <c r="C57" s="4"/>
      <c r="D57" s="4"/>
      <c r="E57" s="4"/>
      <c r="F57" s="1"/>
    </row>
    <row r="58" spans="2:6" ht="15.75" x14ac:dyDescent="0.25">
      <c r="B58" s="4"/>
      <c r="C58" s="4"/>
      <c r="D58" s="7" t="s">
        <v>13</v>
      </c>
      <c r="E58" s="12">
        <f>SUM(E60:E124)</f>
        <v>70433</v>
      </c>
      <c r="F58" s="1"/>
    </row>
    <row r="59" spans="2:6" ht="15.75" x14ac:dyDescent="0.25">
      <c r="B59" s="4"/>
      <c r="C59" s="4"/>
      <c r="D59" s="4"/>
      <c r="E59" s="4"/>
      <c r="F59" s="1"/>
    </row>
    <row r="60" spans="2:6" ht="15.75" x14ac:dyDescent="0.25">
      <c r="B60" s="4"/>
      <c r="C60" s="4"/>
      <c r="D60" s="4" t="s">
        <v>32</v>
      </c>
      <c r="E60" s="6">
        <v>4205</v>
      </c>
      <c r="F60" s="1"/>
    </row>
    <row r="61" spans="2:6" ht="15.75" x14ac:dyDescent="0.25">
      <c r="B61" s="4"/>
      <c r="C61" s="4"/>
      <c r="D61" s="4" t="s">
        <v>37</v>
      </c>
      <c r="E61" s="6">
        <v>300</v>
      </c>
      <c r="F61" s="1"/>
    </row>
    <row r="62" spans="2:6" ht="15.75" x14ac:dyDescent="0.25">
      <c r="B62" s="4"/>
      <c r="C62" s="4"/>
      <c r="D62" s="4" t="s">
        <v>84</v>
      </c>
      <c r="E62" s="6">
        <v>425</v>
      </c>
      <c r="F62" s="1"/>
    </row>
    <row r="63" spans="2:6" ht="15.75" x14ac:dyDescent="0.25">
      <c r="B63" s="4"/>
      <c r="C63" s="4"/>
      <c r="D63" s="4" t="s">
        <v>85</v>
      </c>
      <c r="E63" s="6">
        <v>300</v>
      </c>
      <c r="F63" s="1"/>
    </row>
    <row r="64" spans="2:6" ht="15.75" x14ac:dyDescent="0.25">
      <c r="B64" s="4"/>
      <c r="C64" s="4"/>
      <c r="D64" s="4" t="s">
        <v>86</v>
      </c>
      <c r="E64" s="6">
        <v>1780</v>
      </c>
      <c r="F64" s="1"/>
    </row>
    <row r="65" spans="2:6" ht="15.75" x14ac:dyDescent="0.25">
      <c r="B65" s="4"/>
      <c r="C65" s="4"/>
      <c r="D65" s="4" t="s">
        <v>93</v>
      </c>
      <c r="E65" s="6">
        <v>675</v>
      </c>
      <c r="F65" s="1"/>
    </row>
    <row r="66" spans="2:6" ht="15.75" x14ac:dyDescent="0.25">
      <c r="B66" s="4"/>
      <c r="C66" s="4"/>
      <c r="D66" s="4" t="s">
        <v>94</v>
      </c>
      <c r="E66" s="6">
        <v>1785</v>
      </c>
      <c r="F66" s="1"/>
    </row>
    <row r="67" spans="2:6" ht="15.75" x14ac:dyDescent="0.25">
      <c r="B67" s="4"/>
      <c r="C67" s="4"/>
      <c r="D67" s="4" t="s">
        <v>96</v>
      </c>
      <c r="E67" s="6">
        <v>580</v>
      </c>
      <c r="F67" s="1"/>
    </row>
    <row r="68" spans="2:6" ht="15.75" x14ac:dyDescent="0.25">
      <c r="B68" s="4"/>
      <c r="C68" s="4"/>
      <c r="D68" s="4" t="s">
        <v>97</v>
      </c>
      <c r="E68" s="6">
        <v>505</v>
      </c>
      <c r="F68" s="1"/>
    </row>
    <row r="69" spans="2:6" ht="15.75" x14ac:dyDescent="0.25">
      <c r="B69" s="4"/>
      <c r="C69" s="4"/>
      <c r="D69" s="4" t="s">
        <v>98</v>
      </c>
      <c r="E69" s="6">
        <v>2885.25</v>
      </c>
      <c r="F69" s="1"/>
    </row>
    <row r="70" spans="2:6" ht="15.75" x14ac:dyDescent="0.25">
      <c r="B70" s="4"/>
      <c r="C70" s="4"/>
      <c r="D70" s="4" t="s">
        <v>160</v>
      </c>
      <c r="E70" s="6">
        <v>300</v>
      </c>
      <c r="F70" s="1"/>
    </row>
    <row r="71" spans="2:6" ht="15.75" x14ac:dyDescent="0.25">
      <c r="B71" s="4"/>
      <c r="C71" s="4"/>
      <c r="D71" s="4" t="s">
        <v>99</v>
      </c>
      <c r="E71" s="6">
        <v>7267.75</v>
      </c>
      <c r="F71" s="1"/>
    </row>
    <row r="72" spans="2:6" ht="15.75" x14ac:dyDescent="0.25">
      <c r="B72" s="4"/>
      <c r="C72" s="4"/>
      <c r="D72" s="4" t="s">
        <v>100</v>
      </c>
      <c r="E72" s="6">
        <v>740</v>
      </c>
      <c r="F72" s="1"/>
    </row>
    <row r="73" spans="2:6" ht="15.75" x14ac:dyDescent="0.25">
      <c r="B73" s="4"/>
      <c r="C73" s="4"/>
      <c r="D73" s="4" t="s">
        <v>101</v>
      </c>
      <c r="E73" s="6">
        <v>4628.25</v>
      </c>
      <c r="F73" s="1"/>
    </row>
    <row r="74" spans="2:6" ht="15.75" x14ac:dyDescent="0.25">
      <c r="B74" s="4"/>
      <c r="C74" s="4"/>
      <c r="D74" s="4" t="s">
        <v>102</v>
      </c>
      <c r="E74" s="6">
        <v>495</v>
      </c>
      <c r="F74" s="1"/>
    </row>
    <row r="75" spans="2:6" ht="15.75" x14ac:dyDescent="0.25">
      <c r="B75" s="4"/>
      <c r="C75" s="4"/>
      <c r="D75" s="4" t="s">
        <v>103</v>
      </c>
      <c r="E75" s="6">
        <v>725</v>
      </c>
      <c r="F75" s="1"/>
    </row>
    <row r="76" spans="2:6" ht="15.75" x14ac:dyDescent="0.25">
      <c r="B76" s="4"/>
      <c r="C76" s="4"/>
      <c r="D76" s="4" t="s">
        <v>104</v>
      </c>
      <c r="E76" s="6">
        <v>520</v>
      </c>
      <c r="F76" s="1"/>
    </row>
    <row r="77" spans="2:6" ht="15.75" x14ac:dyDescent="0.25">
      <c r="B77" s="4"/>
      <c r="C77" s="4"/>
      <c r="D77" s="4" t="s">
        <v>105</v>
      </c>
      <c r="E77" s="6">
        <v>1090</v>
      </c>
      <c r="F77" s="1"/>
    </row>
    <row r="78" spans="2:6" ht="15.75" x14ac:dyDescent="0.25">
      <c r="B78" s="4"/>
      <c r="C78" s="4"/>
      <c r="D78" s="4" t="s">
        <v>106</v>
      </c>
      <c r="E78" s="6">
        <v>550</v>
      </c>
      <c r="F78" s="1"/>
    </row>
    <row r="79" spans="2:6" ht="15.75" x14ac:dyDescent="0.25">
      <c r="B79" s="4"/>
      <c r="C79" s="4"/>
      <c r="D79" s="4" t="s">
        <v>107</v>
      </c>
      <c r="E79" s="6">
        <v>2575.5</v>
      </c>
      <c r="F79" s="1"/>
    </row>
    <row r="80" spans="2:6" ht="15.75" x14ac:dyDescent="0.25">
      <c r="B80" s="4"/>
      <c r="C80" s="4"/>
      <c r="D80" s="4" t="s">
        <v>108</v>
      </c>
      <c r="E80" s="6">
        <v>4201.25</v>
      </c>
      <c r="F80" s="1"/>
    </row>
    <row r="81" spans="2:6" ht="15.75" x14ac:dyDescent="0.25">
      <c r="B81" s="4"/>
      <c r="C81" s="4"/>
      <c r="D81" s="4" t="s">
        <v>112</v>
      </c>
      <c r="E81" s="6">
        <v>355</v>
      </c>
      <c r="F81" s="1"/>
    </row>
    <row r="82" spans="2:6" ht="15.75" x14ac:dyDescent="0.25">
      <c r="B82" s="4"/>
      <c r="C82" s="4"/>
      <c r="D82" s="4" t="s">
        <v>113</v>
      </c>
      <c r="E82" s="6">
        <v>595</v>
      </c>
      <c r="F82" s="1"/>
    </row>
    <row r="83" spans="2:6" ht="15.75" x14ac:dyDescent="0.25">
      <c r="B83" s="4"/>
      <c r="C83" s="4"/>
      <c r="D83" s="4" t="s">
        <v>114</v>
      </c>
      <c r="E83" s="6">
        <v>655</v>
      </c>
      <c r="F83" s="1"/>
    </row>
    <row r="84" spans="2:6" ht="15.75" x14ac:dyDescent="0.25">
      <c r="B84" s="4"/>
      <c r="C84" s="4"/>
      <c r="D84" s="4" t="s">
        <v>115</v>
      </c>
      <c r="E84" s="6">
        <v>910</v>
      </c>
      <c r="F84" s="1"/>
    </row>
    <row r="85" spans="2:6" ht="15.75" x14ac:dyDescent="0.25">
      <c r="B85" s="4"/>
      <c r="C85" s="4"/>
      <c r="D85" s="4" t="s">
        <v>116</v>
      </c>
      <c r="E85" s="6">
        <v>420</v>
      </c>
      <c r="F85" s="1"/>
    </row>
    <row r="86" spans="2:6" ht="15.75" x14ac:dyDescent="0.25">
      <c r="B86" s="4"/>
      <c r="C86" s="4"/>
      <c r="D86" s="4" t="s">
        <v>117</v>
      </c>
      <c r="E86" s="6">
        <v>865</v>
      </c>
      <c r="F86" s="1"/>
    </row>
    <row r="87" spans="2:6" ht="15.75" x14ac:dyDescent="0.25">
      <c r="B87" s="4"/>
      <c r="C87" s="4"/>
      <c r="D87" s="4" t="s">
        <v>118</v>
      </c>
      <c r="E87" s="6">
        <v>575</v>
      </c>
      <c r="F87" s="1"/>
    </row>
    <row r="88" spans="2:6" ht="15.75" x14ac:dyDescent="0.25">
      <c r="B88" s="4"/>
      <c r="C88" s="4"/>
      <c r="D88" s="4" t="s">
        <v>119</v>
      </c>
      <c r="E88" s="6">
        <v>545</v>
      </c>
      <c r="F88" s="1"/>
    </row>
    <row r="89" spans="2:6" ht="15.75" x14ac:dyDescent="0.25">
      <c r="B89" s="4"/>
      <c r="C89" s="4"/>
      <c r="D89" s="4" t="s">
        <v>120</v>
      </c>
      <c r="E89" s="6">
        <v>590</v>
      </c>
      <c r="F89" s="1"/>
    </row>
    <row r="90" spans="2:6" ht="15.75" x14ac:dyDescent="0.25">
      <c r="B90" s="4"/>
      <c r="C90" s="4"/>
      <c r="D90" s="4" t="s">
        <v>121</v>
      </c>
      <c r="E90" s="6">
        <v>440</v>
      </c>
      <c r="F90" s="1"/>
    </row>
    <row r="91" spans="2:6" ht="15.75" x14ac:dyDescent="0.25">
      <c r="B91" s="4"/>
      <c r="C91" s="4"/>
      <c r="D91" s="4" t="s">
        <v>122</v>
      </c>
      <c r="E91" s="6">
        <v>470</v>
      </c>
      <c r="F91" s="1"/>
    </row>
    <row r="92" spans="2:6" ht="15.75" x14ac:dyDescent="0.25">
      <c r="B92" s="4"/>
      <c r="C92" s="4"/>
      <c r="D92" s="4" t="s">
        <v>123</v>
      </c>
      <c r="E92" s="6">
        <v>460</v>
      </c>
      <c r="F92" s="1"/>
    </row>
    <row r="93" spans="2:6" ht="15.75" x14ac:dyDescent="0.25">
      <c r="B93" s="4"/>
      <c r="C93" s="4"/>
      <c r="D93" s="4" t="s">
        <v>124</v>
      </c>
      <c r="E93" s="6">
        <v>860</v>
      </c>
      <c r="F93" s="1"/>
    </row>
    <row r="94" spans="2:6" ht="15.75" x14ac:dyDescent="0.25">
      <c r="B94" s="4"/>
      <c r="C94" s="4"/>
      <c r="D94" s="4" t="s">
        <v>125</v>
      </c>
      <c r="E94" s="6">
        <v>410</v>
      </c>
      <c r="F94" s="1"/>
    </row>
    <row r="95" spans="2:6" ht="15.75" x14ac:dyDescent="0.25">
      <c r="B95" s="4"/>
      <c r="C95" s="4"/>
      <c r="D95" s="4" t="s">
        <v>126</v>
      </c>
      <c r="E95" s="6">
        <v>425</v>
      </c>
      <c r="F95" s="1"/>
    </row>
    <row r="96" spans="2:6" ht="15.75" x14ac:dyDescent="0.25">
      <c r="B96" s="4"/>
      <c r="C96" s="4"/>
      <c r="D96" s="4" t="s">
        <v>127</v>
      </c>
      <c r="E96" s="6">
        <v>1265</v>
      </c>
      <c r="F96" s="1"/>
    </row>
    <row r="97" spans="2:6" ht="15.75" x14ac:dyDescent="0.25">
      <c r="B97" s="4"/>
      <c r="C97" s="4"/>
      <c r="D97" s="4" t="s">
        <v>161</v>
      </c>
      <c r="E97" s="6">
        <v>375</v>
      </c>
      <c r="F97" s="1"/>
    </row>
    <row r="98" spans="2:6" ht="15.75" x14ac:dyDescent="0.25">
      <c r="B98" s="4"/>
      <c r="C98" s="4"/>
      <c r="D98" s="4" t="s">
        <v>162</v>
      </c>
      <c r="E98" s="6">
        <v>885</v>
      </c>
      <c r="F98" s="1"/>
    </row>
    <row r="99" spans="2:6" ht="15.75" x14ac:dyDescent="0.25">
      <c r="B99" s="4"/>
      <c r="C99" s="4"/>
      <c r="D99" s="4" t="s">
        <v>163</v>
      </c>
      <c r="E99" s="6">
        <v>445</v>
      </c>
      <c r="F99" s="1"/>
    </row>
    <row r="100" spans="2:6" ht="15.75" x14ac:dyDescent="0.25">
      <c r="B100" s="4"/>
      <c r="C100" s="4"/>
      <c r="D100" s="4" t="s">
        <v>164</v>
      </c>
      <c r="E100" s="6">
        <v>3035</v>
      </c>
      <c r="F100" s="1"/>
    </row>
    <row r="101" spans="2:6" ht="15.75" x14ac:dyDescent="0.25">
      <c r="B101" s="4"/>
      <c r="C101" s="4"/>
      <c r="D101" s="4" t="s">
        <v>165</v>
      </c>
      <c r="E101" s="6">
        <v>1195</v>
      </c>
      <c r="F101" s="1"/>
    </row>
    <row r="102" spans="2:6" ht="15.75" x14ac:dyDescent="0.25">
      <c r="B102" s="4"/>
      <c r="C102" s="4"/>
      <c r="D102" s="4" t="s">
        <v>166</v>
      </c>
      <c r="E102" s="6">
        <v>1635</v>
      </c>
      <c r="F102" s="1"/>
    </row>
    <row r="103" spans="2:6" ht="15.75" x14ac:dyDescent="0.25">
      <c r="B103" s="4"/>
      <c r="C103" s="4"/>
      <c r="D103" s="4" t="s">
        <v>167</v>
      </c>
      <c r="E103" s="6">
        <v>755</v>
      </c>
      <c r="F103" s="1"/>
    </row>
    <row r="104" spans="2:6" ht="15.75" x14ac:dyDescent="0.25">
      <c r="B104" s="4"/>
      <c r="C104" s="4"/>
      <c r="D104" s="4" t="s">
        <v>168</v>
      </c>
      <c r="E104" s="6">
        <v>965</v>
      </c>
      <c r="F104" s="1"/>
    </row>
    <row r="105" spans="2:6" ht="15.75" x14ac:dyDescent="0.25">
      <c r="B105" s="4"/>
      <c r="C105" s="4"/>
      <c r="D105" s="4" t="s">
        <v>169</v>
      </c>
      <c r="E105" s="6">
        <v>300</v>
      </c>
      <c r="F105" s="1"/>
    </row>
    <row r="106" spans="2:6" ht="15.75" x14ac:dyDescent="0.25">
      <c r="B106" s="4"/>
      <c r="C106" s="4"/>
      <c r="D106" s="4" t="s">
        <v>170</v>
      </c>
      <c r="E106" s="6">
        <v>2245</v>
      </c>
      <c r="F106" s="1"/>
    </row>
    <row r="107" spans="2:6" ht="15.75" x14ac:dyDescent="0.25">
      <c r="B107" s="4"/>
      <c r="C107" s="4"/>
      <c r="D107" s="4" t="s">
        <v>171</v>
      </c>
      <c r="E107" s="6">
        <v>1090</v>
      </c>
      <c r="F107" s="1"/>
    </row>
    <row r="108" spans="2:6" ht="15.75" x14ac:dyDescent="0.25">
      <c r="B108" s="4"/>
      <c r="C108" s="4"/>
      <c r="D108" s="4" t="s">
        <v>172</v>
      </c>
      <c r="E108" s="6">
        <v>480</v>
      </c>
      <c r="F108" s="1"/>
    </row>
    <row r="109" spans="2:6" ht="15.75" x14ac:dyDescent="0.25">
      <c r="B109" s="4"/>
      <c r="C109" s="4"/>
      <c r="D109" s="4" t="s">
        <v>173</v>
      </c>
      <c r="E109" s="6">
        <v>685</v>
      </c>
      <c r="F109" s="1"/>
    </row>
    <row r="110" spans="2:6" ht="15.75" x14ac:dyDescent="0.25">
      <c r="B110" s="4"/>
      <c r="C110" s="4"/>
      <c r="D110" s="4" t="s">
        <v>174</v>
      </c>
      <c r="E110" s="6">
        <v>1860</v>
      </c>
      <c r="F110" s="1"/>
    </row>
    <row r="111" spans="2:6" ht="15.75" x14ac:dyDescent="0.25">
      <c r="B111" s="4"/>
      <c r="C111" s="4"/>
      <c r="D111" s="4" t="s">
        <v>175</v>
      </c>
      <c r="E111" s="6">
        <v>1175</v>
      </c>
      <c r="F111" s="1"/>
    </row>
    <row r="112" spans="2:6" ht="15.75" x14ac:dyDescent="0.25">
      <c r="B112" s="4"/>
      <c r="C112" s="4"/>
      <c r="D112" s="4" t="s">
        <v>176</v>
      </c>
      <c r="E112" s="6">
        <v>1160</v>
      </c>
      <c r="F112" s="1"/>
    </row>
    <row r="113" spans="2:7" ht="15.75" x14ac:dyDescent="0.25">
      <c r="B113" s="4"/>
      <c r="C113" s="4"/>
      <c r="D113" s="4" t="s">
        <v>177</v>
      </c>
      <c r="E113" s="6">
        <v>635</v>
      </c>
      <c r="F113" s="1"/>
    </row>
    <row r="114" spans="2:7" ht="15.75" x14ac:dyDescent="0.25">
      <c r="B114" s="4"/>
      <c r="C114" s="4"/>
      <c r="D114" s="4" t="s">
        <v>178</v>
      </c>
      <c r="E114" s="6">
        <v>630</v>
      </c>
      <c r="F114" s="1"/>
    </row>
    <row r="115" spans="2:7" ht="15.75" x14ac:dyDescent="0.25">
      <c r="B115" s="4"/>
      <c r="C115" s="4"/>
      <c r="D115" s="4" t="s">
        <v>179</v>
      </c>
      <c r="E115" s="6">
        <v>395</v>
      </c>
      <c r="F115" s="1"/>
    </row>
    <row r="116" spans="2:7" ht="15.75" x14ac:dyDescent="0.25">
      <c r="B116" s="4"/>
      <c r="C116" s="4"/>
      <c r="D116" s="4" t="s">
        <v>180</v>
      </c>
      <c r="E116" s="6">
        <v>415</v>
      </c>
      <c r="F116" s="1"/>
    </row>
    <row r="117" spans="2:7" ht="15.75" x14ac:dyDescent="0.25">
      <c r="B117" s="4"/>
      <c r="C117" s="4"/>
      <c r="D117" s="4" t="s">
        <v>181</v>
      </c>
      <c r="E117" s="6">
        <v>440</v>
      </c>
      <c r="F117" s="1"/>
    </row>
    <row r="118" spans="2:7" ht="15.75" x14ac:dyDescent="0.25">
      <c r="B118" s="4"/>
      <c r="C118" s="4"/>
      <c r="D118" s="4" t="s">
        <v>182</v>
      </c>
      <c r="E118" s="6">
        <v>550</v>
      </c>
      <c r="F118" s="1"/>
    </row>
    <row r="119" spans="2:7" ht="15.75" x14ac:dyDescent="0.25">
      <c r="B119" s="4"/>
      <c r="C119" s="4"/>
      <c r="D119" s="4" t="s">
        <v>183</v>
      </c>
      <c r="E119" s="6">
        <v>520</v>
      </c>
      <c r="F119" s="1"/>
    </row>
    <row r="120" spans="2:7" ht="15.75" x14ac:dyDescent="0.25">
      <c r="B120" s="4"/>
      <c r="C120" s="4"/>
      <c r="D120" s="4" t="s">
        <v>184</v>
      </c>
      <c r="E120" s="6">
        <v>300</v>
      </c>
      <c r="F120" s="1"/>
    </row>
    <row r="121" spans="2:7" ht="15.75" x14ac:dyDescent="0.25">
      <c r="B121" s="4"/>
      <c r="C121" s="4"/>
      <c r="D121" s="4" t="s">
        <v>185</v>
      </c>
      <c r="E121" s="6">
        <v>335</v>
      </c>
      <c r="F121" s="1"/>
    </row>
    <row r="122" spans="2:7" ht="15.75" x14ac:dyDescent="0.25">
      <c r="B122" s="4"/>
      <c r="C122" s="4"/>
      <c r="D122" s="4" t="s">
        <v>186</v>
      </c>
      <c r="E122" s="6">
        <v>435</v>
      </c>
      <c r="F122" s="1"/>
    </row>
    <row r="123" spans="2:7" ht="15.75" x14ac:dyDescent="0.25">
      <c r="B123" s="4"/>
      <c r="C123" s="4"/>
      <c r="D123" s="4" t="s">
        <v>187</v>
      </c>
      <c r="E123" s="6">
        <v>300</v>
      </c>
      <c r="F123" s="1"/>
    </row>
    <row r="124" spans="2:7" ht="15.75" x14ac:dyDescent="0.25">
      <c r="B124" s="4"/>
      <c r="C124" s="4"/>
      <c r="D124" s="4" t="s">
        <v>188</v>
      </c>
      <c r="E124" s="6">
        <v>820</v>
      </c>
      <c r="F124" s="1"/>
    </row>
    <row r="125" spans="2:7" ht="15.75" x14ac:dyDescent="0.25">
      <c r="B125" s="4"/>
      <c r="C125" s="4"/>
      <c r="D125" s="4"/>
      <c r="E125" s="6"/>
      <c r="F125" s="1"/>
    </row>
    <row r="126" spans="2:7" ht="15.75" x14ac:dyDescent="0.25">
      <c r="B126" s="4"/>
      <c r="C126" s="4"/>
      <c r="D126" s="4"/>
      <c r="E126" s="6"/>
      <c r="F126" s="1"/>
    </row>
    <row r="127" spans="2:7" ht="15.75" x14ac:dyDescent="0.25">
      <c r="B127" s="4"/>
      <c r="C127" s="4"/>
      <c r="D127" s="7" t="s">
        <v>14</v>
      </c>
      <c r="E127" s="13">
        <f>SUM(E129,E198,E208,E230,E244,E188)</f>
        <v>212192</v>
      </c>
      <c r="F127" s="2"/>
      <c r="G127" s="15">
        <f>E127+E255</f>
        <v>176380.82</v>
      </c>
    </row>
    <row r="128" spans="2:7" ht="15.75" x14ac:dyDescent="0.25">
      <c r="B128" s="4"/>
      <c r="C128" s="4"/>
      <c r="D128" s="4"/>
      <c r="E128" s="6"/>
      <c r="F128" s="1"/>
    </row>
    <row r="129" spans="2:6" ht="15.75" x14ac:dyDescent="0.25">
      <c r="B129" s="4"/>
      <c r="C129" s="4"/>
      <c r="D129" s="7" t="s">
        <v>15</v>
      </c>
      <c r="E129" s="6">
        <f>SUM(E131:E186)</f>
        <v>34019</v>
      </c>
      <c r="F129" s="1"/>
    </row>
    <row r="130" spans="2:6" ht="15.75" x14ac:dyDescent="0.25">
      <c r="B130" s="4"/>
      <c r="C130" s="4"/>
      <c r="D130" s="7"/>
      <c r="E130" s="6"/>
      <c r="F130" s="1"/>
    </row>
    <row r="131" spans="2:6" ht="15.75" x14ac:dyDescent="0.25">
      <c r="B131" s="4"/>
      <c r="C131" s="4"/>
      <c r="D131" s="4" t="s">
        <v>39</v>
      </c>
      <c r="E131" s="6">
        <v>292</v>
      </c>
      <c r="F131" s="1"/>
    </row>
    <row r="132" spans="2:6" ht="15.75" x14ac:dyDescent="0.25">
      <c r="B132" s="4"/>
      <c r="C132" s="4"/>
      <c r="D132" s="4" t="s">
        <v>38</v>
      </c>
      <c r="E132" s="6">
        <v>578</v>
      </c>
      <c r="F132" s="1"/>
    </row>
    <row r="133" spans="2:6" ht="15.75" x14ac:dyDescent="0.25">
      <c r="B133" s="4"/>
      <c r="C133" s="4"/>
      <c r="D133" s="20" t="s">
        <v>39</v>
      </c>
      <c r="E133" s="23">
        <v>292</v>
      </c>
      <c r="F133" s="1"/>
    </row>
    <row r="134" spans="2:6" ht="15.75" x14ac:dyDescent="0.25">
      <c r="B134" s="4"/>
      <c r="C134" s="4"/>
      <c r="D134" s="4" t="s">
        <v>40</v>
      </c>
      <c r="E134" s="6">
        <v>422</v>
      </c>
      <c r="F134" s="1"/>
    </row>
    <row r="135" spans="2:6" ht="15.75" x14ac:dyDescent="0.25">
      <c r="B135" s="4"/>
      <c r="C135" s="4"/>
      <c r="D135" s="4" t="s">
        <v>43</v>
      </c>
      <c r="E135" s="6">
        <v>200</v>
      </c>
      <c r="F135" s="1"/>
    </row>
    <row r="136" spans="2:6" ht="15.75" x14ac:dyDescent="0.25">
      <c r="B136" s="4"/>
      <c r="C136" s="4"/>
      <c r="D136" s="4" t="s">
        <v>44</v>
      </c>
      <c r="E136" s="6">
        <v>827</v>
      </c>
      <c r="F136" s="1"/>
    </row>
    <row r="137" spans="2:6" ht="15.75" x14ac:dyDescent="0.25">
      <c r="B137" s="4"/>
      <c r="C137" s="4"/>
      <c r="D137" s="4" t="s">
        <v>45</v>
      </c>
      <c r="E137" s="6">
        <v>600</v>
      </c>
      <c r="F137" s="1"/>
    </row>
    <row r="138" spans="2:6" ht="15.75" x14ac:dyDescent="0.25">
      <c r="B138" s="4"/>
      <c r="C138" s="4"/>
      <c r="D138" s="4" t="s">
        <v>46</v>
      </c>
      <c r="E138" s="6">
        <v>560</v>
      </c>
      <c r="F138" s="1"/>
    </row>
    <row r="139" spans="2:6" ht="15.75" x14ac:dyDescent="0.25">
      <c r="B139" s="4"/>
      <c r="C139" s="4"/>
      <c r="D139" s="4" t="s">
        <v>47</v>
      </c>
      <c r="E139" s="6">
        <v>568</v>
      </c>
      <c r="F139" s="1"/>
    </row>
    <row r="140" spans="2:6" ht="15.75" x14ac:dyDescent="0.25">
      <c r="B140" s="4"/>
      <c r="C140" s="4"/>
      <c r="D140" s="4" t="s">
        <v>49</v>
      </c>
      <c r="E140" s="6">
        <v>200</v>
      </c>
      <c r="F140" s="1"/>
    </row>
    <row r="141" spans="2:6" ht="15.75" x14ac:dyDescent="0.25">
      <c r="B141" s="4"/>
      <c r="C141" s="4"/>
      <c r="D141" s="4" t="s">
        <v>56</v>
      </c>
      <c r="E141" s="6">
        <v>200</v>
      </c>
      <c r="F141" s="1"/>
    </row>
    <row r="142" spans="2:6" ht="15.75" x14ac:dyDescent="0.25">
      <c r="B142" s="4"/>
      <c r="C142" s="4"/>
      <c r="D142" s="4" t="s">
        <v>57</v>
      </c>
      <c r="E142" s="6">
        <v>167</v>
      </c>
      <c r="F142" s="1"/>
    </row>
    <row r="143" spans="2:6" ht="15.75" x14ac:dyDescent="0.25">
      <c r="B143" s="4"/>
      <c r="C143" s="4"/>
      <c r="D143" s="4" t="s">
        <v>59</v>
      </c>
      <c r="E143" s="6">
        <v>375</v>
      </c>
      <c r="F143" s="1"/>
    </row>
    <row r="144" spans="2:6" ht="15.75" x14ac:dyDescent="0.25">
      <c r="B144" s="4"/>
      <c r="C144" s="4"/>
      <c r="D144" s="4" t="s">
        <v>60</v>
      </c>
      <c r="E144" s="6">
        <v>337</v>
      </c>
      <c r="F144" s="1"/>
    </row>
    <row r="145" spans="2:6" ht="15.75" x14ac:dyDescent="0.25">
      <c r="B145" s="4"/>
      <c r="C145" s="4"/>
      <c r="D145" s="4" t="s">
        <v>63</v>
      </c>
      <c r="E145" s="6">
        <v>303</v>
      </c>
      <c r="F145" s="1"/>
    </row>
    <row r="146" spans="2:6" ht="15.75" x14ac:dyDescent="0.25">
      <c r="B146" s="4"/>
      <c r="C146" s="4"/>
      <c r="D146" s="4" t="s">
        <v>244</v>
      </c>
      <c r="E146" s="6">
        <v>960</v>
      </c>
      <c r="F146" s="1"/>
    </row>
    <row r="147" spans="2:6" ht="15.75" x14ac:dyDescent="0.25">
      <c r="B147" s="4"/>
      <c r="C147" s="4"/>
      <c r="D147" s="4" t="s">
        <v>71</v>
      </c>
      <c r="E147" s="6">
        <v>544</v>
      </c>
      <c r="F147" s="1"/>
    </row>
    <row r="148" spans="2:6" ht="15.75" x14ac:dyDescent="0.25">
      <c r="B148" s="4"/>
      <c r="C148" s="4"/>
      <c r="D148" s="4" t="s">
        <v>72</v>
      </c>
      <c r="E148" s="6">
        <v>246</v>
      </c>
      <c r="F148" s="1"/>
    </row>
    <row r="149" spans="2:6" ht="15.75" x14ac:dyDescent="0.25">
      <c r="B149" s="4"/>
      <c r="C149" s="4"/>
      <c r="D149" s="4" t="s">
        <v>74</v>
      </c>
      <c r="E149" s="6">
        <v>1115</v>
      </c>
      <c r="F149" s="1"/>
    </row>
    <row r="150" spans="2:6" ht="15.75" x14ac:dyDescent="0.25">
      <c r="B150" s="4"/>
      <c r="C150" s="4"/>
      <c r="D150" s="4" t="s">
        <v>75</v>
      </c>
      <c r="E150" s="6">
        <v>503</v>
      </c>
      <c r="F150" s="1"/>
    </row>
    <row r="151" spans="2:6" ht="15.75" x14ac:dyDescent="0.25">
      <c r="B151" s="4"/>
      <c r="C151" s="4"/>
      <c r="D151" s="4" t="s">
        <v>76</v>
      </c>
      <c r="E151" s="6">
        <v>200</v>
      </c>
      <c r="F151" s="1"/>
    </row>
    <row r="152" spans="2:6" ht="15.75" x14ac:dyDescent="0.25">
      <c r="B152" s="4"/>
      <c r="C152" s="4"/>
      <c r="D152" s="4" t="s">
        <v>77</v>
      </c>
      <c r="E152" s="6">
        <v>200</v>
      </c>
      <c r="F152" s="1"/>
    </row>
    <row r="153" spans="2:6" ht="15.75" x14ac:dyDescent="0.25">
      <c r="B153" s="4"/>
      <c r="C153" s="4"/>
      <c r="D153" s="4" t="s">
        <v>82</v>
      </c>
      <c r="E153" s="6">
        <v>1177</v>
      </c>
      <c r="F153" s="1"/>
    </row>
    <row r="154" spans="2:6" ht="15.75" x14ac:dyDescent="0.25">
      <c r="B154" s="4"/>
      <c r="C154" s="4"/>
      <c r="D154" s="4" t="s">
        <v>88</v>
      </c>
      <c r="E154" s="6">
        <v>1330</v>
      </c>
      <c r="F154" s="1"/>
    </row>
    <row r="155" spans="2:6" ht="15.75" x14ac:dyDescent="0.25">
      <c r="B155" s="4"/>
      <c r="C155" s="4"/>
      <c r="D155" s="4" t="s">
        <v>135</v>
      </c>
      <c r="E155" s="6">
        <v>278</v>
      </c>
      <c r="F155" s="1"/>
    </row>
    <row r="156" spans="2:6" ht="15.75" x14ac:dyDescent="0.25">
      <c r="B156" s="4"/>
      <c r="C156" s="4"/>
      <c r="D156" s="4" t="s">
        <v>136</v>
      </c>
      <c r="E156" s="6">
        <v>200</v>
      </c>
      <c r="F156" s="1"/>
    </row>
    <row r="157" spans="2:6" ht="15.75" x14ac:dyDescent="0.25">
      <c r="B157" s="4"/>
      <c r="C157" s="4"/>
      <c r="D157" s="4" t="s">
        <v>140</v>
      </c>
      <c r="E157" s="6">
        <v>200</v>
      </c>
      <c r="F157" s="1"/>
    </row>
    <row r="158" spans="2:6" ht="15.75" x14ac:dyDescent="0.25">
      <c r="B158" s="4"/>
      <c r="C158" s="4"/>
      <c r="D158" s="4" t="s">
        <v>141</v>
      </c>
      <c r="E158" s="6">
        <v>8540</v>
      </c>
      <c r="F158" s="1"/>
    </row>
    <row r="159" spans="2:6" ht="15.75" x14ac:dyDescent="0.25">
      <c r="B159" s="4"/>
      <c r="C159" s="4"/>
      <c r="D159" s="4" t="s">
        <v>142</v>
      </c>
      <c r="E159" s="6">
        <v>199</v>
      </c>
      <c r="F159" s="1"/>
    </row>
    <row r="160" spans="2:6" ht="15.75" x14ac:dyDescent="0.25">
      <c r="B160" s="4"/>
      <c r="C160" s="4"/>
      <c r="D160" s="4" t="s">
        <v>145</v>
      </c>
      <c r="E160" s="6">
        <v>387</v>
      </c>
      <c r="F160" s="1"/>
    </row>
    <row r="161" spans="2:6" ht="15.75" x14ac:dyDescent="0.25">
      <c r="B161" s="4"/>
      <c r="C161" s="4"/>
      <c r="D161" s="4" t="s">
        <v>144</v>
      </c>
      <c r="E161" s="6">
        <v>329</v>
      </c>
      <c r="F161" s="1"/>
    </row>
    <row r="162" spans="2:6" ht="15.75" x14ac:dyDescent="0.25">
      <c r="B162" s="4"/>
      <c r="C162" s="4"/>
      <c r="D162" s="4" t="s">
        <v>146</v>
      </c>
      <c r="E162" s="6">
        <v>230</v>
      </c>
      <c r="F162" s="1"/>
    </row>
    <row r="163" spans="2:6" ht="15.75" x14ac:dyDescent="0.25">
      <c r="B163" s="4"/>
      <c r="C163" s="4"/>
      <c r="D163" s="4" t="s">
        <v>147</v>
      </c>
      <c r="E163" s="6">
        <v>564</v>
      </c>
      <c r="F163" s="1"/>
    </row>
    <row r="164" spans="2:6" ht="15.75" x14ac:dyDescent="0.25">
      <c r="B164" s="4"/>
      <c r="C164" s="4"/>
      <c r="D164" s="4" t="s">
        <v>153</v>
      </c>
      <c r="E164" s="6">
        <v>861</v>
      </c>
      <c r="F164" s="1"/>
    </row>
    <row r="165" spans="2:6" ht="15.75" x14ac:dyDescent="0.25">
      <c r="B165" s="4"/>
      <c r="C165" s="4"/>
      <c r="D165" s="4" t="s">
        <v>189</v>
      </c>
      <c r="E165" s="6">
        <v>200</v>
      </c>
      <c r="F165" s="1"/>
    </row>
    <row r="166" spans="2:6" ht="15.75" x14ac:dyDescent="0.25">
      <c r="B166" s="4"/>
      <c r="C166" s="4"/>
      <c r="D166" s="4" t="s">
        <v>190</v>
      </c>
      <c r="E166" s="6">
        <v>711</v>
      </c>
      <c r="F166" s="1"/>
    </row>
    <row r="167" spans="2:6" ht="15.75" x14ac:dyDescent="0.25">
      <c r="B167" s="4"/>
      <c r="C167" s="4"/>
      <c r="D167" s="4" t="s">
        <v>191</v>
      </c>
      <c r="E167" s="6">
        <v>221</v>
      </c>
      <c r="F167" s="1"/>
    </row>
    <row r="168" spans="2:6" ht="15.75" x14ac:dyDescent="0.25">
      <c r="B168" s="4"/>
      <c r="C168" s="4"/>
      <c r="D168" s="4" t="s">
        <v>192</v>
      </c>
      <c r="E168" s="6">
        <v>1270</v>
      </c>
      <c r="F168" s="1"/>
    </row>
    <row r="169" spans="2:6" ht="15.75" x14ac:dyDescent="0.25">
      <c r="B169" s="4"/>
      <c r="C169" s="4"/>
      <c r="D169" s="4" t="s">
        <v>193</v>
      </c>
      <c r="E169" s="6">
        <v>199</v>
      </c>
      <c r="F169" s="1"/>
    </row>
    <row r="170" spans="2:6" ht="15.75" x14ac:dyDescent="0.25">
      <c r="B170" s="4"/>
      <c r="C170" s="4"/>
      <c r="D170" s="4" t="s">
        <v>195</v>
      </c>
      <c r="E170" s="6">
        <v>567</v>
      </c>
      <c r="F170" s="1"/>
    </row>
    <row r="171" spans="2:6" ht="15.75" x14ac:dyDescent="0.25">
      <c r="B171" s="4"/>
      <c r="C171" s="4"/>
      <c r="D171" s="4" t="s">
        <v>196</v>
      </c>
      <c r="E171" s="6">
        <v>652</v>
      </c>
      <c r="F171" s="1"/>
    </row>
    <row r="172" spans="2:6" ht="31.5" x14ac:dyDescent="0.25">
      <c r="B172" s="4"/>
      <c r="C172" s="8" t="s">
        <v>198</v>
      </c>
      <c r="D172" s="20" t="s">
        <v>199</v>
      </c>
      <c r="E172" s="6">
        <v>200</v>
      </c>
      <c r="F172" s="1"/>
    </row>
    <row r="173" spans="2:6" ht="15.75" x14ac:dyDescent="0.25">
      <c r="B173" s="4"/>
      <c r="C173" s="4"/>
      <c r="D173" s="4" t="s">
        <v>200</v>
      </c>
      <c r="E173" s="6">
        <v>200</v>
      </c>
      <c r="F173" s="1"/>
    </row>
    <row r="174" spans="2:6" ht="15.75" x14ac:dyDescent="0.25">
      <c r="B174" s="4"/>
      <c r="C174" s="4"/>
      <c r="D174" s="4" t="s">
        <v>201</v>
      </c>
      <c r="E174" s="6">
        <v>200</v>
      </c>
      <c r="F174" s="1"/>
    </row>
    <row r="175" spans="2:6" ht="15.75" x14ac:dyDescent="0.25">
      <c r="B175" s="4"/>
      <c r="C175" s="4"/>
      <c r="D175" s="4" t="s">
        <v>202</v>
      </c>
      <c r="E175" s="6">
        <v>181</v>
      </c>
      <c r="F175" s="1"/>
    </row>
    <row r="176" spans="2:6" ht="15.75" x14ac:dyDescent="0.25">
      <c r="B176" s="4"/>
      <c r="C176" s="4"/>
      <c r="D176" s="4" t="s">
        <v>203</v>
      </c>
      <c r="E176" s="6">
        <v>615</v>
      </c>
      <c r="F176" s="1"/>
    </row>
    <row r="177" spans="2:6" ht="15.75" x14ac:dyDescent="0.25">
      <c r="B177" s="4"/>
      <c r="C177" s="4"/>
      <c r="D177" s="4" t="s">
        <v>204</v>
      </c>
      <c r="E177" s="6">
        <v>225</v>
      </c>
      <c r="F177" s="1"/>
    </row>
    <row r="178" spans="2:6" ht="31.5" x14ac:dyDescent="0.25">
      <c r="B178" s="4"/>
      <c r="C178" s="8" t="s">
        <v>205</v>
      </c>
      <c r="D178" s="20" t="s">
        <v>199</v>
      </c>
      <c r="E178" s="6">
        <v>200</v>
      </c>
      <c r="F178" s="1"/>
    </row>
    <row r="179" spans="2:6" ht="15.75" x14ac:dyDescent="0.25">
      <c r="B179" s="4"/>
      <c r="C179" s="4"/>
      <c r="D179" s="4" t="s">
        <v>206</v>
      </c>
      <c r="E179" s="6">
        <v>50</v>
      </c>
      <c r="F179" s="1"/>
    </row>
    <row r="180" spans="2:6" ht="15.75" x14ac:dyDescent="0.25">
      <c r="B180" s="4"/>
      <c r="C180" s="4"/>
      <c r="D180" s="4" t="s">
        <v>207</v>
      </c>
      <c r="E180" s="6">
        <v>200</v>
      </c>
      <c r="F180" s="1"/>
    </row>
    <row r="181" spans="2:6" ht="15.75" x14ac:dyDescent="0.25">
      <c r="B181" s="4"/>
      <c r="C181" s="4"/>
      <c r="D181" s="4" t="s">
        <v>208</v>
      </c>
      <c r="E181" s="6">
        <v>200</v>
      </c>
      <c r="F181" s="1"/>
    </row>
    <row r="182" spans="2:6" ht="15.75" x14ac:dyDescent="0.25">
      <c r="B182" s="4"/>
      <c r="C182" s="4"/>
      <c r="D182" s="4" t="s">
        <v>209</v>
      </c>
      <c r="E182" s="6">
        <v>930</v>
      </c>
      <c r="F182" s="1"/>
    </row>
    <row r="183" spans="2:6" ht="15.75" x14ac:dyDescent="0.25">
      <c r="B183" s="4"/>
      <c r="C183" s="4"/>
      <c r="D183" s="4" t="s">
        <v>210</v>
      </c>
      <c r="E183" s="6">
        <v>400</v>
      </c>
      <c r="F183" s="1"/>
    </row>
    <row r="184" spans="2:6" ht="15.75" x14ac:dyDescent="0.25">
      <c r="B184" s="4"/>
      <c r="C184" s="4"/>
      <c r="D184" s="4" t="s">
        <v>211</v>
      </c>
      <c r="E184" s="6">
        <v>102</v>
      </c>
      <c r="F184" s="1"/>
    </row>
    <row r="185" spans="2:6" ht="15.75" x14ac:dyDescent="0.25">
      <c r="B185" s="4"/>
      <c r="C185" s="4"/>
      <c r="D185" s="21" t="s">
        <v>54</v>
      </c>
      <c r="E185" s="17">
        <v>1256</v>
      </c>
      <c r="F185" s="1"/>
    </row>
    <row r="186" spans="2:6" ht="15.75" x14ac:dyDescent="0.25">
      <c r="B186" s="4"/>
      <c r="C186" s="4"/>
      <c r="D186" s="21" t="s">
        <v>54</v>
      </c>
      <c r="E186" s="17">
        <v>1256</v>
      </c>
      <c r="F186" s="1"/>
    </row>
    <row r="187" spans="2:6" ht="15.75" x14ac:dyDescent="0.25">
      <c r="B187" s="4"/>
      <c r="C187" s="4"/>
      <c r="D187" s="4"/>
      <c r="E187" s="6"/>
      <c r="F187" s="1"/>
    </row>
    <row r="188" spans="2:6" ht="15.75" x14ac:dyDescent="0.25">
      <c r="B188" s="4"/>
      <c r="C188" s="4"/>
      <c r="D188" s="7" t="s">
        <v>246</v>
      </c>
      <c r="E188" s="6">
        <f>SUM(E190:E196)</f>
        <v>19255</v>
      </c>
      <c r="F188" s="1"/>
    </row>
    <row r="189" spans="2:6" ht="15.75" x14ac:dyDescent="0.25">
      <c r="B189" s="4"/>
      <c r="C189" s="4"/>
      <c r="D189" s="7"/>
      <c r="E189" s="6"/>
      <c r="F189" s="1"/>
    </row>
    <row r="190" spans="2:6" ht="15.75" x14ac:dyDescent="0.25">
      <c r="B190" s="4"/>
      <c r="C190" s="4"/>
      <c r="D190" s="4" t="s">
        <v>197</v>
      </c>
      <c r="E190" s="6">
        <v>202</v>
      </c>
      <c r="F190" s="1"/>
    </row>
    <row r="191" spans="2:6" ht="15.75" x14ac:dyDescent="0.25">
      <c r="B191" s="4"/>
      <c r="C191" s="4"/>
      <c r="D191" s="4" t="s">
        <v>67</v>
      </c>
      <c r="E191" s="6">
        <v>6962</v>
      </c>
      <c r="F191" s="1"/>
    </row>
    <row r="192" spans="2:6" ht="15.75" x14ac:dyDescent="0.25">
      <c r="B192" s="4"/>
      <c r="C192" s="4"/>
      <c r="D192" s="4" t="s">
        <v>62</v>
      </c>
      <c r="E192" s="6">
        <v>1191</v>
      </c>
      <c r="F192" s="1"/>
    </row>
    <row r="193" spans="2:6" ht="15.75" x14ac:dyDescent="0.25">
      <c r="B193" s="4"/>
      <c r="C193" s="4"/>
      <c r="D193" s="4" t="s">
        <v>53</v>
      </c>
      <c r="E193" s="6">
        <v>1673</v>
      </c>
      <c r="F193" s="1"/>
    </row>
    <row r="194" spans="2:6" ht="15.75" x14ac:dyDescent="0.25">
      <c r="B194" s="4"/>
      <c r="C194" s="4"/>
      <c r="D194" s="4" t="s">
        <v>41</v>
      </c>
      <c r="E194" s="6">
        <v>2467</v>
      </c>
      <c r="F194" s="1"/>
    </row>
    <row r="195" spans="2:6" ht="15.75" x14ac:dyDescent="0.25">
      <c r="B195" s="4"/>
      <c r="C195" s="4"/>
      <c r="D195" s="4" t="s">
        <v>110</v>
      </c>
      <c r="E195" s="6">
        <v>1682</v>
      </c>
      <c r="F195" s="1"/>
    </row>
    <row r="196" spans="2:6" ht="15.75" x14ac:dyDescent="0.25">
      <c r="B196" s="4"/>
      <c r="C196" s="4"/>
      <c r="D196" s="4" t="s">
        <v>194</v>
      </c>
      <c r="E196" s="6">
        <v>5078</v>
      </c>
      <c r="F196" s="1"/>
    </row>
    <row r="197" spans="2:6" ht="15.75" x14ac:dyDescent="0.25">
      <c r="B197" s="4"/>
      <c r="C197" s="4"/>
      <c r="D197" s="4"/>
      <c r="E197" s="6"/>
      <c r="F197" s="1"/>
    </row>
    <row r="198" spans="2:6" ht="15.75" x14ac:dyDescent="0.25">
      <c r="B198" s="4"/>
      <c r="C198" s="4"/>
      <c r="D198" s="7" t="s">
        <v>16</v>
      </c>
      <c r="E198" s="6">
        <f>SUM(E200:E205)</f>
        <v>21728</v>
      </c>
      <c r="F198" s="1"/>
    </row>
    <row r="199" spans="2:6" ht="15.75" x14ac:dyDescent="0.25">
      <c r="B199" s="4"/>
      <c r="C199" s="4"/>
      <c r="D199" s="7"/>
      <c r="E199" s="6"/>
      <c r="F199" s="1"/>
    </row>
    <row r="200" spans="2:6" ht="15.75" x14ac:dyDescent="0.25">
      <c r="B200" s="4"/>
      <c r="C200" s="4"/>
      <c r="D200" s="4" t="s">
        <v>79</v>
      </c>
      <c r="E200" s="6">
        <v>3600</v>
      </c>
      <c r="F200" s="1"/>
    </row>
    <row r="201" spans="2:6" ht="15.75" x14ac:dyDescent="0.25">
      <c r="B201" s="4"/>
      <c r="C201" s="4"/>
      <c r="D201" s="4" t="s">
        <v>51</v>
      </c>
      <c r="E201" s="6">
        <v>8920</v>
      </c>
      <c r="F201" s="1"/>
    </row>
    <row r="202" spans="2:6" ht="15.75" x14ac:dyDescent="0.25">
      <c r="B202" s="4"/>
      <c r="C202" s="4"/>
      <c r="D202" s="4" t="s">
        <v>64</v>
      </c>
      <c r="E202" s="6">
        <v>2406</v>
      </c>
      <c r="F202" s="1"/>
    </row>
    <row r="203" spans="2:6" ht="15.75" x14ac:dyDescent="0.25">
      <c r="B203" s="4"/>
      <c r="C203" s="4"/>
      <c r="D203" s="4" t="s">
        <v>65</v>
      </c>
      <c r="E203" s="6">
        <v>492</v>
      </c>
      <c r="F203" s="1"/>
    </row>
    <row r="204" spans="2:6" ht="15.75" x14ac:dyDescent="0.25">
      <c r="B204" s="4"/>
      <c r="C204" s="4"/>
      <c r="D204" s="4" t="s">
        <v>87</v>
      </c>
      <c r="E204" s="6">
        <v>698</v>
      </c>
      <c r="F204" s="1"/>
    </row>
    <row r="205" spans="2:6" ht="15.75" x14ac:dyDescent="0.25">
      <c r="B205" s="4"/>
      <c r="C205" s="4"/>
      <c r="D205" s="4" t="s">
        <v>212</v>
      </c>
      <c r="E205" s="6">
        <v>5612</v>
      </c>
      <c r="F205" s="1"/>
    </row>
    <row r="206" spans="2:6" ht="15.75" x14ac:dyDescent="0.25">
      <c r="B206" s="4"/>
      <c r="C206" s="4"/>
      <c r="D206" s="4"/>
      <c r="E206" s="6"/>
      <c r="F206" s="1"/>
    </row>
    <row r="207" spans="2:6" ht="15.75" x14ac:dyDescent="0.25">
      <c r="B207" s="4"/>
      <c r="C207" s="4"/>
      <c r="D207" s="4"/>
      <c r="E207" s="6"/>
      <c r="F207" s="1"/>
    </row>
    <row r="208" spans="2:6" ht="15.75" x14ac:dyDescent="0.25">
      <c r="B208" s="4"/>
      <c r="C208" s="4"/>
      <c r="D208" s="7" t="s">
        <v>17</v>
      </c>
      <c r="E208" s="6">
        <f>SUM(E210:E228)</f>
        <v>52848</v>
      </c>
      <c r="F208" s="1"/>
    </row>
    <row r="209" spans="2:6" ht="15.75" x14ac:dyDescent="0.25">
      <c r="B209" s="4"/>
      <c r="C209" s="4"/>
      <c r="D209" s="7"/>
      <c r="E209" s="6"/>
      <c r="F209" s="1"/>
    </row>
    <row r="210" spans="2:6" ht="15.75" x14ac:dyDescent="0.25">
      <c r="B210" s="4"/>
      <c r="C210" s="4"/>
      <c r="D210" s="4" t="s">
        <v>33</v>
      </c>
      <c r="E210" s="6">
        <v>4600</v>
      </c>
      <c r="F210" s="1"/>
    </row>
    <row r="211" spans="2:6" ht="15.75" x14ac:dyDescent="0.25">
      <c r="B211" s="4"/>
      <c r="C211" s="4"/>
      <c r="D211" s="4" t="s">
        <v>36</v>
      </c>
      <c r="E211" s="6">
        <v>6000</v>
      </c>
      <c r="F211" s="1"/>
    </row>
    <row r="212" spans="2:6" ht="15.75" x14ac:dyDescent="0.25">
      <c r="B212" s="4"/>
      <c r="C212" s="4"/>
      <c r="D212" s="4" t="s">
        <v>42</v>
      </c>
      <c r="E212" s="6">
        <v>2600</v>
      </c>
      <c r="F212" s="1"/>
    </row>
    <row r="213" spans="2:6" ht="15.75" x14ac:dyDescent="0.25">
      <c r="B213" s="4"/>
      <c r="C213" s="4"/>
      <c r="D213" s="4" t="s">
        <v>52</v>
      </c>
      <c r="E213" s="6">
        <v>6000</v>
      </c>
      <c r="F213" s="1"/>
    </row>
    <row r="214" spans="2:6" ht="15.75" x14ac:dyDescent="0.25">
      <c r="B214" s="4"/>
      <c r="C214" s="4"/>
      <c r="D214" s="4" t="s">
        <v>58</v>
      </c>
      <c r="E214" s="6">
        <v>3200</v>
      </c>
      <c r="F214" s="1"/>
    </row>
    <row r="215" spans="2:6" ht="15.75" x14ac:dyDescent="0.25">
      <c r="B215" s="4"/>
      <c r="C215" s="4"/>
      <c r="D215" s="4" t="s">
        <v>66</v>
      </c>
      <c r="E215" s="6">
        <v>6000</v>
      </c>
      <c r="F215" s="1"/>
    </row>
    <row r="216" spans="2:6" ht="15.75" x14ac:dyDescent="0.25">
      <c r="B216" s="4"/>
      <c r="C216" s="4"/>
      <c r="D216" s="4" t="s">
        <v>95</v>
      </c>
      <c r="E216" s="6">
        <v>600</v>
      </c>
      <c r="F216" s="1"/>
    </row>
    <row r="217" spans="2:6" ht="15.75" x14ac:dyDescent="0.25">
      <c r="B217" s="4"/>
      <c r="C217" s="4"/>
      <c r="D217" s="4" t="s">
        <v>109</v>
      </c>
      <c r="E217" s="6">
        <v>4070</v>
      </c>
      <c r="F217" s="1"/>
    </row>
    <row r="218" spans="2:6" ht="15.75" x14ac:dyDescent="0.25">
      <c r="B218" s="4"/>
      <c r="C218" s="4"/>
      <c r="D218" s="4" t="s">
        <v>111</v>
      </c>
      <c r="E218" s="6">
        <v>3000</v>
      </c>
      <c r="F218" s="1"/>
    </row>
    <row r="219" spans="2:6" ht="15.75" x14ac:dyDescent="0.25">
      <c r="B219" s="4"/>
      <c r="C219" s="4"/>
      <c r="D219" s="4" t="s">
        <v>148</v>
      </c>
      <c r="E219" s="6">
        <v>24</v>
      </c>
      <c r="F219" s="1"/>
    </row>
    <row r="220" spans="2:6" ht="15.75" x14ac:dyDescent="0.25">
      <c r="B220" s="4"/>
      <c r="C220" s="4"/>
      <c r="D220" s="4" t="s">
        <v>149</v>
      </c>
      <c r="E220" s="6">
        <v>3200</v>
      </c>
      <c r="F220" s="1"/>
    </row>
    <row r="221" spans="2:6" ht="15.75" x14ac:dyDescent="0.25">
      <c r="B221" s="4"/>
      <c r="C221" s="4"/>
      <c r="D221" s="20" t="s">
        <v>252</v>
      </c>
      <c r="E221" s="6">
        <v>1932</v>
      </c>
      <c r="F221" s="1"/>
    </row>
    <row r="222" spans="2:6" ht="15.75" x14ac:dyDescent="0.25">
      <c r="B222" s="4"/>
      <c r="C222" s="4"/>
      <c r="D222" s="4" t="s">
        <v>213</v>
      </c>
      <c r="E222" s="6">
        <v>4400</v>
      </c>
      <c r="F222" s="1"/>
    </row>
    <row r="223" spans="2:6" ht="15.75" x14ac:dyDescent="0.25">
      <c r="B223" s="4"/>
      <c r="C223" s="4"/>
      <c r="D223" s="4" t="s">
        <v>214</v>
      </c>
      <c r="E223" s="6">
        <v>1422</v>
      </c>
      <c r="F223" s="1"/>
    </row>
    <row r="224" spans="2:6" ht="15.75" x14ac:dyDescent="0.25">
      <c r="B224" s="4"/>
      <c r="C224" s="4"/>
      <c r="D224" s="4" t="s">
        <v>215</v>
      </c>
      <c r="E224" s="6">
        <v>210</v>
      </c>
      <c r="F224" s="1"/>
    </row>
    <row r="225" spans="2:6" ht="15.75" x14ac:dyDescent="0.25">
      <c r="B225" s="4"/>
      <c r="C225" s="4"/>
      <c r="D225" s="4" t="s">
        <v>216</v>
      </c>
      <c r="E225" s="6">
        <v>276</v>
      </c>
      <c r="F225" s="1"/>
    </row>
    <row r="226" spans="2:6" ht="15.75" x14ac:dyDescent="0.25">
      <c r="B226" s="4"/>
      <c r="C226" s="4"/>
      <c r="D226" s="4" t="s">
        <v>217</v>
      </c>
      <c r="E226" s="6">
        <v>2226</v>
      </c>
      <c r="F226" s="1"/>
    </row>
    <row r="227" spans="2:6" ht="15.75" x14ac:dyDescent="0.25">
      <c r="B227" s="4"/>
      <c r="C227" s="4"/>
      <c r="D227" s="4" t="s">
        <v>50</v>
      </c>
      <c r="E227" s="6">
        <v>1488</v>
      </c>
      <c r="F227" s="1"/>
    </row>
    <row r="228" spans="2:6" ht="15.75" x14ac:dyDescent="0.25">
      <c r="B228" s="4"/>
      <c r="C228" s="4"/>
      <c r="D228" s="4" t="s">
        <v>55</v>
      </c>
      <c r="E228" s="6">
        <v>1600</v>
      </c>
      <c r="F228" s="1"/>
    </row>
    <row r="229" spans="2:6" ht="15.75" x14ac:dyDescent="0.25">
      <c r="B229" s="4"/>
      <c r="C229" s="4"/>
      <c r="D229" s="4"/>
      <c r="E229" s="6"/>
      <c r="F229" s="1"/>
    </row>
    <row r="230" spans="2:6" ht="15.75" x14ac:dyDescent="0.25">
      <c r="B230" s="4"/>
      <c r="C230" s="4"/>
      <c r="D230" s="7" t="s">
        <v>18</v>
      </c>
      <c r="E230" s="6">
        <f>SUM(E232:E242)</f>
        <v>53144</v>
      </c>
      <c r="F230" s="1"/>
    </row>
    <row r="231" spans="2:6" ht="15.75" x14ac:dyDescent="0.25">
      <c r="B231" s="4"/>
      <c r="C231" s="4"/>
      <c r="D231" s="7"/>
      <c r="E231" s="6"/>
      <c r="F231" s="1"/>
    </row>
    <row r="232" spans="2:6" ht="15.75" x14ac:dyDescent="0.25">
      <c r="B232" s="4"/>
      <c r="C232" s="4"/>
      <c r="D232" s="4" t="s">
        <v>34</v>
      </c>
      <c r="E232" s="6">
        <v>10813</v>
      </c>
      <c r="F232" s="1"/>
    </row>
    <row r="233" spans="2:6" ht="15.75" x14ac:dyDescent="0.25">
      <c r="B233" s="4"/>
      <c r="C233" s="4"/>
      <c r="D233" s="4" t="s">
        <v>35</v>
      </c>
      <c r="E233" s="6">
        <v>200</v>
      </c>
      <c r="F233" s="1"/>
    </row>
    <row r="234" spans="2:6" ht="15.75" x14ac:dyDescent="0.25">
      <c r="B234" s="4"/>
      <c r="C234" s="4"/>
      <c r="D234" s="4" t="s">
        <v>68</v>
      </c>
      <c r="E234" s="6">
        <v>619</v>
      </c>
      <c r="F234" s="1"/>
    </row>
    <row r="235" spans="2:6" ht="15.75" x14ac:dyDescent="0.25">
      <c r="B235" s="4"/>
      <c r="C235" s="4"/>
      <c r="D235" s="4" t="s">
        <v>69</v>
      </c>
      <c r="E235" s="6">
        <v>30046</v>
      </c>
      <c r="F235" s="1"/>
    </row>
    <row r="236" spans="2:6" ht="15.75" x14ac:dyDescent="0.25">
      <c r="B236" s="4"/>
      <c r="C236" s="4"/>
      <c r="D236" s="4" t="s">
        <v>70</v>
      </c>
      <c r="E236" s="6">
        <v>252</v>
      </c>
      <c r="F236" s="1"/>
    </row>
    <row r="237" spans="2:6" ht="15.75" x14ac:dyDescent="0.25">
      <c r="B237" s="4"/>
      <c r="C237" s="4"/>
      <c r="D237" s="4" t="s">
        <v>83</v>
      </c>
      <c r="E237" s="6">
        <v>500</v>
      </c>
      <c r="F237" s="1"/>
    </row>
    <row r="238" spans="2:6" ht="15.75" x14ac:dyDescent="0.25">
      <c r="B238" s="4"/>
      <c r="C238" s="4"/>
      <c r="D238" s="4" t="s">
        <v>137</v>
      </c>
      <c r="E238" s="6">
        <v>1114</v>
      </c>
      <c r="F238" s="1"/>
    </row>
    <row r="239" spans="2:6" ht="15.75" x14ac:dyDescent="0.25">
      <c r="B239" s="4"/>
      <c r="C239" s="4"/>
      <c r="D239" s="4" t="s">
        <v>138</v>
      </c>
      <c r="E239" s="6">
        <v>1752</v>
      </c>
      <c r="F239" s="1"/>
    </row>
    <row r="240" spans="2:6" ht="15.75" x14ac:dyDescent="0.25">
      <c r="B240" s="4"/>
      <c r="C240" s="4"/>
      <c r="D240" s="4" t="s">
        <v>139</v>
      </c>
      <c r="E240" s="6">
        <v>3181</v>
      </c>
      <c r="F240" s="1"/>
    </row>
    <row r="241" spans="2:6" ht="15.75" x14ac:dyDescent="0.25">
      <c r="B241" s="4"/>
      <c r="C241" s="4"/>
      <c r="D241" s="4" t="s">
        <v>218</v>
      </c>
      <c r="E241" s="6">
        <v>664</v>
      </c>
      <c r="F241" s="1"/>
    </row>
    <row r="242" spans="2:6" ht="15.75" x14ac:dyDescent="0.25">
      <c r="B242" s="4"/>
      <c r="C242" s="4"/>
      <c r="D242" s="4" t="s">
        <v>219</v>
      </c>
      <c r="E242" s="6">
        <v>4003</v>
      </c>
      <c r="F242" s="1"/>
    </row>
    <row r="243" spans="2:6" ht="15.75" x14ac:dyDescent="0.25">
      <c r="B243" s="4"/>
      <c r="C243" s="4"/>
      <c r="D243" s="4"/>
      <c r="E243" s="6"/>
      <c r="F243" s="1"/>
    </row>
    <row r="244" spans="2:6" ht="15.75" x14ac:dyDescent="0.25">
      <c r="B244" s="4"/>
      <c r="C244" s="4"/>
      <c r="D244" s="7" t="s">
        <v>48</v>
      </c>
      <c r="E244" s="6">
        <f>SUM(E246:E250)</f>
        <v>31198</v>
      </c>
      <c r="F244" s="1"/>
    </row>
    <row r="245" spans="2:6" ht="15.75" x14ac:dyDescent="0.25">
      <c r="B245" s="4"/>
      <c r="C245" s="4"/>
      <c r="D245" s="7"/>
      <c r="E245" s="6"/>
      <c r="F245" s="1"/>
    </row>
    <row r="246" spans="2:6" ht="15.75" x14ac:dyDescent="0.25">
      <c r="B246" s="4"/>
      <c r="C246" s="4"/>
      <c r="D246" s="4" t="s">
        <v>134</v>
      </c>
      <c r="E246" s="6">
        <v>5600</v>
      </c>
      <c r="F246" s="1"/>
    </row>
    <row r="247" spans="2:6" ht="15.75" x14ac:dyDescent="0.25">
      <c r="B247" s="4"/>
      <c r="C247" s="4"/>
      <c r="D247" s="4" t="s">
        <v>143</v>
      </c>
      <c r="E247" s="6">
        <v>198</v>
      </c>
      <c r="F247" s="1"/>
    </row>
    <row r="248" spans="2:6" ht="15.75" x14ac:dyDescent="0.25">
      <c r="B248" s="4"/>
      <c r="C248" s="4"/>
      <c r="D248" s="4" t="s">
        <v>150</v>
      </c>
      <c r="E248" s="6">
        <v>200</v>
      </c>
      <c r="F248" s="1"/>
    </row>
    <row r="249" spans="2:6" ht="15.75" x14ac:dyDescent="0.25">
      <c r="B249" s="4"/>
      <c r="C249" s="4"/>
      <c r="D249" s="4" t="s">
        <v>151</v>
      </c>
      <c r="E249" s="6">
        <v>200</v>
      </c>
      <c r="F249" s="1"/>
    </row>
    <row r="250" spans="2:6" ht="15.75" x14ac:dyDescent="0.25">
      <c r="B250" s="4"/>
      <c r="C250" s="4"/>
      <c r="D250" s="4" t="s">
        <v>234</v>
      </c>
      <c r="E250" s="6">
        <v>25000</v>
      </c>
      <c r="F250" s="1"/>
    </row>
    <row r="251" spans="2:6" ht="15.75" x14ac:dyDescent="0.25">
      <c r="B251" s="4"/>
      <c r="C251" s="4"/>
      <c r="D251" s="4"/>
      <c r="E251" s="6"/>
      <c r="F251" s="1"/>
    </row>
    <row r="252" spans="2:6" ht="15.75" x14ac:dyDescent="0.25">
      <c r="B252" s="4"/>
      <c r="C252" s="4"/>
      <c r="D252" s="4"/>
      <c r="E252" s="6"/>
      <c r="F252" s="1"/>
    </row>
    <row r="253" spans="2:6" ht="15.75" x14ac:dyDescent="0.25">
      <c r="B253" s="4"/>
      <c r="C253" s="4"/>
      <c r="D253" s="4"/>
      <c r="E253" s="6"/>
      <c r="F253" s="1"/>
    </row>
    <row r="254" spans="2:6" ht="15.75" x14ac:dyDescent="0.25">
      <c r="B254" s="4"/>
      <c r="C254" s="4"/>
      <c r="D254" s="4"/>
      <c r="E254" s="6"/>
      <c r="F254" s="1"/>
    </row>
    <row r="255" spans="2:6" ht="15.75" x14ac:dyDescent="0.25">
      <c r="B255" s="4"/>
      <c r="C255" s="4"/>
      <c r="D255" s="7" t="s">
        <v>19</v>
      </c>
      <c r="E255" s="13">
        <f>SUM(E257:E298)</f>
        <v>-35811.18</v>
      </c>
      <c r="F255" s="1"/>
    </row>
    <row r="256" spans="2:6" ht="15.75" x14ac:dyDescent="0.25">
      <c r="B256" s="4"/>
      <c r="C256" s="4"/>
      <c r="D256" s="4"/>
      <c r="E256" s="6"/>
      <c r="F256" s="1"/>
    </row>
    <row r="257" spans="2:8" ht="15.75" x14ac:dyDescent="0.25">
      <c r="B257" s="4"/>
      <c r="C257" s="4"/>
      <c r="D257" s="4" t="s">
        <v>61</v>
      </c>
      <c r="E257" s="6">
        <v>-44.3</v>
      </c>
      <c r="F257" s="1"/>
    </row>
    <row r="258" spans="2:8" ht="15.75" x14ac:dyDescent="0.25">
      <c r="B258" s="4"/>
      <c r="C258" s="4"/>
      <c r="D258" s="20" t="s">
        <v>253</v>
      </c>
      <c r="E258" s="6">
        <v>-212</v>
      </c>
      <c r="F258" s="1"/>
    </row>
    <row r="259" spans="2:8" ht="15.75" x14ac:dyDescent="0.25">
      <c r="B259" s="4"/>
      <c r="C259" s="4"/>
      <c r="D259" s="4" t="s">
        <v>73</v>
      </c>
      <c r="E259" s="6">
        <v>-10.25</v>
      </c>
      <c r="F259" s="1"/>
      <c r="H259" s="15"/>
    </row>
    <row r="260" spans="2:8" ht="15.75" x14ac:dyDescent="0.25">
      <c r="B260" s="4"/>
      <c r="C260" s="4"/>
      <c r="D260" s="4" t="s">
        <v>78</v>
      </c>
      <c r="E260" s="6">
        <v>-1052.18</v>
      </c>
      <c r="F260" s="1"/>
    </row>
    <row r="261" spans="2:8" ht="15.75" x14ac:dyDescent="0.25">
      <c r="B261" s="4"/>
      <c r="C261" s="4"/>
      <c r="D261" s="4" t="s">
        <v>79</v>
      </c>
      <c r="E261" s="6">
        <v>-102</v>
      </c>
      <c r="F261" s="1"/>
    </row>
    <row r="262" spans="2:8" ht="15.75" x14ac:dyDescent="0.25">
      <c r="B262" s="4"/>
      <c r="C262" s="4"/>
      <c r="D262" s="4" t="s">
        <v>80</v>
      </c>
      <c r="E262" s="6">
        <v>-69.11</v>
      </c>
      <c r="F262" s="1"/>
    </row>
    <row r="263" spans="2:8" ht="15.75" x14ac:dyDescent="0.25">
      <c r="B263" s="4"/>
      <c r="C263" s="4"/>
      <c r="D263" s="4" t="s">
        <v>81</v>
      </c>
      <c r="E263" s="6">
        <v>-9000</v>
      </c>
      <c r="F263" s="1"/>
    </row>
    <row r="264" spans="2:8" ht="15.75" x14ac:dyDescent="0.25">
      <c r="B264" s="4"/>
      <c r="C264" s="4"/>
      <c r="D264" s="4" t="s">
        <v>89</v>
      </c>
      <c r="E264" s="6">
        <v>-1372.35</v>
      </c>
      <c r="F264" s="1"/>
    </row>
    <row r="265" spans="2:8" ht="15.75" x14ac:dyDescent="0.25">
      <c r="B265" s="4"/>
      <c r="C265" s="4"/>
      <c r="D265" s="4" t="s">
        <v>90</v>
      </c>
      <c r="E265" s="6">
        <v>-102.5</v>
      </c>
      <c r="F265" s="1"/>
    </row>
    <row r="266" spans="2:8" ht="15.75" x14ac:dyDescent="0.25">
      <c r="B266" s="4"/>
      <c r="C266" s="4"/>
      <c r="D266" s="4" t="s">
        <v>90</v>
      </c>
      <c r="E266" s="6">
        <v>-83</v>
      </c>
      <c r="F266" s="1"/>
    </row>
    <row r="267" spans="2:8" ht="15.75" x14ac:dyDescent="0.25">
      <c r="B267" s="4"/>
      <c r="C267" s="4"/>
      <c r="D267" s="4" t="s">
        <v>91</v>
      </c>
      <c r="E267" s="6">
        <v>-6600.79</v>
      </c>
      <c r="F267" s="1"/>
    </row>
    <row r="268" spans="2:8" ht="15.75" x14ac:dyDescent="0.25">
      <c r="B268" s="4"/>
      <c r="C268" s="4"/>
      <c r="D268" s="4" t="s">
        <v>92</v>
      </c>
      <c r="E268" s="6">
        <v>-203.36</v>
      </c>
      <c r="F268" s="1"/>
    </row>
    <row r="269" spans="2:8" ht="15.75" x14ac:dyDescent="0.25">
      <c r="B269" s="4"/>
      <c r="C269" s="4"/>
      <c r="D269" s="4" t="s">
        <v>39</v>
      </c>
      <c r="E269" s="6">
        <v>-95.15</v>
      </c>
      <c r="F269" s="1"/>
    </row>
    <row r="270" spans="2:8" ht="15.75" x14ac:dyDescent="0.25">
      <c r="B270" s="4"/>
      <c r="C270" s="4"/>
      <c r="D270" s="4" t="s">
        <v>128</v>
      </c>
      <c r="E270" s="6">
        <v>-696</v>
      </c>
      <c r="F270" s="1"/>
    </row>
    <row r="271" spans="2:8" ht="15.75" x14ac:dyDescent="0.25">
      <c r="B271" s="4"/>
      <c r="C271" s="4"/>
      <c r="D271" s="4" t="s">
        <v>129</v>
      </c>
      <c r="E271" s="6">
        <v>-526.25</v>
      </c>
      <c r="F271" s="1"/>
    </row>
    <row r="272" spans="2:8" ht="15.75" x14ac:dyDescent="0.25">
      <c r="B272" s="4"/>
      <c r="C272" s="4"/>
      <c r="D272" s="4" t="s">
        <v>130</v>
      </c>
      <c r="E272" s="6">
        <v>-293.94</v>
      </c>
      <c r="F272" s="1"/>
    </row>
    <row r="273" spans="2:6" ht="15.75" x14ac:dyDescent="0.25">
      <c r="B273" s="4"/>
      <c r="C273" s="4"/>
      <c r="D273" s="4" t="s">
        <v>131</v>
      </c>
      <c r="E273" s="6">
        <v>-252</v>
      </c>
      <c r="F273" s="1"/>
    </row>
    <row r="274" spans="2:6" ht="15.75" x14ac:dyDescent="0.25">
      <c r="B274" s="4"/>
      <c r="C274" s="4"/>
      <c r="D274" s="4" t="s">
        <v>132</v>
      </c>
      <c r="E274" s="6">
        <v>-160.51</v>
      </c>
      <c r="F274" s="1"/>
    </row>
    <row r="275" spans="2:6" ht="15.75" x14ac:dyDescent="0.25">
      <c r="B275" s="4"/>
      <c r="C275" s="4"/>
      <c r="D275" s="4" t="s">
        <v>133</v>
      </c>
      <c r="E275" s="6">
        <v>-1116.04</v>
      </c>
      <c r="F275" s="1"/>
    </row>
    <row r="276" spans="2:6" ht="15.75" x14ac:dyDescent="0.25">
      <c r="B276" s="4"/>
      <c r="C276" s="4"/>
      <c r="D276" s="4" t="s">
        <v>152</v>
      </c>
      <c r="E276" s="6">
        <v>-502.27</v>
      </c>
      <c r="F276" s="1"/>
    </row>
    <row r="277" spans="2:6" ht="15.75" x14ac:dyDescent="0.25">
      <c r="B277" s="4"/>
      <c r="C277" s="4"/>
      <c r="D277" s="4" t="s">
        <v>154</v>
      </c>
      <c r="E277" s="6">
        <v>-519.99</v>
      </c>
      <c r="F277" s="1"/>
    </row>
    <row r="278" spans="2:6" ht="15.75" x14ac:dyDescent="0.25">
      <c r="B278" s="4"/>
      <c r="C278" s="4"/>
      <c r="D278" s="4" t="s">
        <v>155</v>
      </c>
      <c r="E278" s="6">
        <v>-130.25</v>
      </c>
      <c r="F278" s="1"/>
    </row>
    <row r="279" spans="2:6" ht="15.75" x14ac:dyDescent="0.25">
      <c r="B279" s="4"/>
      <c r="C279" s="4"/>
      <c r="D279" s="4" t="s">
        <v>156</v>
      </c>
      <c r="E279" s="6">
        <v>-1115</v>
      </c>
      <c r="F279" s="1"/>
    </row>
    <row r="280" spans="2:6" ht="15.75" x14ac:dyDescent="0.25">
      <c r="B280" s="4"/>
      <c r="C280" s="4"/>
      <c r="D280" s="4" t="s">
        <v>157</v>
      </c>
      <c r="E280" s="6">
        <v>-200</v>
      </c>
      <c r="F280" s="1"/>
    </row>
    <row r="281" spans="2:6" ht="15.75" x14ac:dyDescent="0.25">
      <c r="B281" s="4"/>
      <c r="C281" s="4"/>
      <c r="D281" s="4" t="s">
        <v>158</v>
      </c>
      <c r="E281" s="6">
        <v>-86</v>
      </c>
      <c r="F281" s="1"/>
    </row>
    <row r="282" spans="2:6" ht="15.75" x14ac:dyDescent="0.25">
      <c r="B282" s="4"/>
      <c r="C282" s="4"/>
      <c r="D282" s="4" t="s">
        <v>159</v>
      </c>
      <c r="E282" s="6">
        <v>-122.5</v>
      </c>
      <c r="F282" s="1"/>
    </row>
    <row r="283" spans="2:6" ht="15.75" x14ac:dyDescent="0.25">
      <c r="B283" s="4"/>
      <c r="C283" s="4"/>
      <c r="D283" s="4" t="s">
        <v>220</v>
      </c>
      <c r="E283" s="6">
        <v>-105.7</v>
      </c>
      <c r="F283" s="1"/>
    </row>
    <row r="284" spans="2:6" ht="15.75" x14ac:dyDescent="0.25">
      <c r="B284" s="4"/>
      <c r="C284" s="4"/>
      <c r="D284" s="4" t="s">
        <v>221</v>
      </c>
      <c r="E284" s="6">
        <v>-136.56</v>
      </c>
      <c r="F284" s="1"/>
    </row>
    <row r="285" spans="2:6" ht="15.75" x14ac:dyDescent="0.25">
      <c r="B285" s="4"/>
      <c r="C285" s="4"/>
      <c r="D285" s="19" t="s">
        <v>251</v>
      </c>
      <c r="E285" s="17">
        <v>-1108.76</v>
      </c>
      <c r="F285" s="18"/>
    </row>
    <row r="286" spans="2:6" ht="15.75" x14ac:dyDescent="0.25">
      <c r="B286" s="4"/>
      <c r="C286" s="4"/>
      <c r="D286" s="4" t="s">
        <v>222</v>
      </c>
      <c r="E286" s="6">
        <v>-175</v>
      </c>
      <c r="F286" s="1"/>
    </row>
    <row r="287" spans="2:6" ht="15.75" x14ac:dyDescent="0.25">
      <c r="B287" s="4"/>
      <c r="C287" s="4"/>
      <c r="D287" s="4" t="s">
        <v>223</v>
      </c>
      <c r="E287" s="6">
        <v>-93.4</v>
      </c>
      <c r="F287" s="1"/>
    </row>
    <row r="288" spans="2:6" ht="15.75" x14ac:dyDescent="0.25">
      <c r="B288" s="4"/>
      <c r="C288" s="4"/>
      <c r="D288" s="4" t="s">
        <v>224</v>
      </c>
      <c r="E288" s="6">
        <v>-118</v>
      </c>
      <c r="F288" s="1"/>
    </row>
    <row r="289" spans="2:7" ht="15.75" x14ac:dyDescent="0.25">
      <c r="B289" s="4"/>
      <c r="C289" s="4"/>
      <c r="D289" s="4" t="s">
        <v>225</v>
      </c>
      <c r="E289" s="6">
        <v>-286.39999999999998</v>
      </c>
      <c r="F289" s="1"/>
    </row>
    <row r="290" spans="2:7" ht="15.75" x14ac:dyDescent="0.25">
      <c r="B290" s="4"/>
      <c r="C290" s="4"/>
      <c r="D290" s="4" t="s">
        <v>226</v>
      </c>
      <c r="E290" s="6">
        <v>-1740.08</v>
      </c>
      <c r="F290" s="1"/>
    </row>
    <row r="291" spans="2:7" ht="15.75" x14ac:dyDescent="0.25">
      <c r="B291" s="4"/>
      <c r="C291" s="4"/>
      <c r="D291" s="4" t="s">
        <v>227</v>
      </c>
      <c r="E291" s="6">
        <v>-4015.39</v>
      </c>
      <c r="F291" s="1"/>
    </row>
    <row r="292" spans="2:7" ht="15.75" x14ac:dyDescent="0.25">
      <c r="B292" s="4"/>
      <c r="C292" s="4"/>
      <c r="D292" s="4" t="s">
        <v>228</v>
      </c>
      <c r="E292" s="6">
        <v>-570</v>
      </c>
      <c r="F292" s="1"/>
    </row>
    <row r="293" spans="2:7" ht="15.75" x14ac:dyDescent="0.25">
      <c r="B293" s="4"/>
      <c r="C293" s="4"/>
      <c r="D293" s="4" t="s">
        <v>229</v>
      </c>
      <c r="E293" s="6">
        <v>-978</v>
      </c>
      <c r="F293" s="1"/>
    </row>
    <row r="294" spans="2:7" ht="15.75" x14ac:dyDescent="0.25">
      <c r="B294" s="4"/>
      <c r="C294" s="4"/>
      <c r="D294" s="20" t="s">
        <v>230</v>
      </c>
      <c r="E294" s="6">
        <v>-1175</v>
      </c>
      <c r="F294" s="1"/>
    </row>
    <row r="295" spans="2:7" ht="15.75" x14ac:dyDescent="0.25">
      <c r="B295" s="4"/>
      <c r="C295" s="4"/>
      <c r="D295" s="4" t="s">
        <v>231</v>
      </c>
      <c r="E295" s="6">
        <v>-100</v>
      </c>
      <c r="F295" s="1"/>
    </row>
    <row r="296" spans="2:7" ht="15.75" x14ac:dyDescent="0.25">
      <c r="B296" s="4"/>
      <c r="C296" s="4"/>
      <c r="D296" s="4" t="s">
        <v>232</v>
      </c>
      <c r="E296" s="6">
        <v>-418.35</v>
      </c>
      <c r="F296" s="1"/>
    </row>
    <row r="297" spans="2:7" ht="15.75" x14ac:dyDescent="0.25">
      <c r="B297" s="4"/>
      <c r="C297" s="4"/>
      <c r="D297" s="4" t="s">
        <v>233</v>
      </c>
      <c r="E297" s="6">
        <v>-19.95</v>
      </c>
      <c r="F297" s="1"/>
    </row>
    <row r="298" spans="2:7" ht="15.75" x14ac:dyDescent="0.25">
      <c r="B298" s="4"/>
      <c r="C298" s="4"/>
      <c r="D298" s="4" t="s">
        <v>73</v>
      </c>
      <c r="E298" s="6">
        <v>-102.85</v>
      </c>
      <c r="F298" s="1"/>
    </row>
    <row r="299" spans="2:7" ht="15.75" x14ac:dyDescent="0.25">
      <c r="B299" s="4"/>
      <c r="C299" s="4"/>
      <c r="D299" s="4"/>
      <c r="E299" s="6"/>
      <c r="F299" s="1"/>
    </row>
    <row r="300" spans="2:7" ht="15.75" x14ac:dyDescent="0.25">
      <c r="B300" s="4"/>
      <c r="C300" s="4"/>
      <c r="D300" s="4"/>
      <c r="E300" s="12">
        <f>E9-E22</f>
        <v>-18885</v>
      </c>
      <c r="F300" s="1"/>
      <c r="G300" s="16"/>
    </row>
    <row r="301" spans="2:7" ht="15.75" x14ac:dyDescent="0.25">
      <c r="B301" s="7" t="s">
        <v>20</v>
      </c>
      <c r="C301" s="4"/>
      <c r="D301" s="4"/>
      <c r="E301" s="6"/>
      <c r="F301" s="1"/>
    </row>
    <row r="302" spans="2:7" ht="15.75" x14ac:dyDescent="0.25">
      <c r="B302" s="4"/>
      <c r="C302" s="4"/>
      <c r="D302" s="4"/>
      <c r="E302" s="6"/>
      <c r="F302" s="1"/>
    </row>
    <row r="303" spans="2:7" ht="15.75" x14ac:dyDescent="0.25">
      <c r="B303" s="4"/>
      <c r="C303" s="4"/>
      <c r="D303" s="4"/>
      <c r="E303" s="6"/>
      <c r="F303" s="1"/>
    </row>
    <row r="304" spans="2:7" ht="15.75" x14ac:dyDescent="0.25">
      <c r="B304" s="4"/>
      <c r="C304" s="4"/>
      <c r="D304" s="4"/>
      <c r="E304" s="6"/>
      <c r="F304" s="1"/>
    </row>
    <row r="305" spans="2:7" ht="15.75" x14ac:dyDescent="0.25">
      <c r="B305" s="4"/>
      <c r="C305" s="4"/>
      <c r="D305" s="4"/>
      <c r="E305" s="6"/>
      <c r="F305" s="1"/>
    </row>
    <row r="306" spans="2:7" ht="15.75" x14ac:dyDescent="0.25">
      <c r="B306" s="4"/>
      <c r="C306" s="4"/>
      <c r="D306" s="4"/>
      <c r="E306" s="6"/>
      <c r="F306" s="1"/>
    </row>
    <row r="307" spans="2:7" ht="15.75" x14ac:dyDescent="0.25">
      <c r="B307" s="7" t="s">
        <v>21</v>
      </c>
      <c r="C307" s="4"/>
      <c r="D307" s="4"/>
      <c r="E307" s="6"/>
      <c r="F307" s="1"/>
    </row>
    <row r="308" spans="2:7" ht="15.75" x14ac:dyDescent="0.25">
      <c r="B308" s="4"/>
      <c r="C308" s="4"/>
      <c r="D308" s="7" t="s">
        <v>31</v>
      </c>
      <c r="E308" s="6">
        <v>170056.74</v>
      </c>
      <c r="F308" s="1"/>
    </row>
    <row r="309" spans="2:7" ht="15.75" x14ac:dyDescent="0.25">
      <c r="B309" s="4"/>
      <c r="C309" s="4"/>
      <c r="D309" s="7" t="s">
        <v>22</v>
      </c>
      <c r="E309" s="6">
        <f>SUM(E308,E300)</f>
        <v>151171.74</v>
      </c>
      <c r="F309" s="1"/>
      <c r="G309" s="15">
        <f>E308-E309</f>
        <v>18885</v>
      </c>
    </row>
    <row r="310" spans="2:7" ht="15.75" x14ac:dyDescent="0.25">
      <c r="B310" s="4"/>
      <c r="C310" s="4"/>
      <c r="D310" s="4"/>
      <c r="E310" s="6"/>
      <c r="F310" s="1"/>
    </row>
    <row r="311" spans="2:7" ht="15.75" x14ac:dyDescent="0.25">
      <c r="B311" s="4"/>
      <c r="C311" s="4"/>
      <c r="D311" s="4"/>
      <c r="E311" s="6"/>
      <c r="F311" s="1"/>
    </row>
    <row r="312" spans="2:7" ht="15.75" x14ac:dyDescent="0.25">
      <c r="B312" s="4"/>
      <c r="C312" s="7" t="s">
        <v>23</v>
      </c>
      <c r="D312" s="4"/>
      <c r="E312" s="6">
        <f>E309</f>
        <v>151171.74</v>
      </c>
      <c r="F312" s="1"/>
    </row>
    <row r="313" spans="2:7" ht="15.75" x14ac:dyDescent="0.25">
      <c r="B313" s="4"/>
      <c r="C313" s="1"/>
      <c r="D313" s="1"/>
      <c r="E313" s="1"/>
      <c r="F313" s="1"/>
    </row>
    <row r="314" spans="2:7" x14ac:dyDescent="0.25">
      <c r="B314" s="1"/>
      <c r="C314" s="1"/>
      <c r="D314" s="1"/>
      <c r="E314" s="1"/>
      <c r="F314" s="1"/>
    </row>
    <row r="315" spans="2:7" x14ac:dyDescent="0.25">
      <c r="B315" s="1"/>
      <c r="C315" s="1"/>
      <c r="D315" s="1"/>
      <c r="E315" s="1"/>
      <c r="F315" s="1"/>
    </row>
    <row r="316" spans="2:7" x14ac:dyDescent="0.25">
      <c r="B316" s="1"/>
      <c r="C316" s="1"/>
      <c r="D316" s="1"/>
      <c r="E316" s="1"/>
      <c r="F316" s="1"/>
    </row>
    <row r="317" spans="2:7" x14ac:dyDescent="0.25">
      <c r="B317" s="1"/>
    </row>
  </sheetData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Robert</dc:creator>
  <cp:lastModifiedBy>Pauline Robert</cp:lastModifiedBy>
  <cp:lastPrinted>2025-05-28T09:37:32Z</cp:lastPrinted>
  <dcterms:created xsi:type="dcterms:W3CDTF">2015-06-05T18:17:20Z</dcterms:created>
  <dcterms:modified xsi:type="dcterms:W3CDTF">2025-06-11T10:23:17Z</dcterms:modified>
</cp:coreProperties>
</file>